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0.2\schet\БЮДЖЕТ 2024г\"/>
    </mc:Choice>
  </mc:AlternateContent>
  <bookViews>
    <workbookView xWindow="0" yWindow="0" windowWidth="19200" windowHeight="11655"/>
  </bookViews>
  <sheets>
    <sheet name="Общо" sheetId="1" r:id="rId1"/>
  </sheets>
  <definedNames>
    <definedName name="_xlnm.Print_Titles" localSheetId="0">Общо!$A:$K,Общо!$10:$10</definedName>
  </definedNames>
  <calcPr calcId="162913"/>
</workbook>
</file>

<file path=xl/calcChain.xml><?xml version="1.0" encoding="utf-8"?>
<calcChain xmlns="http://schemas.openxmlformats.org/spreadsheetml/2006/main">
  <c r="K59" i="1" l="1"/>
  <c r="I59" i="1"/>
  <c r="H59" i="1"/>
  <c r="C61" i="1" l="1"/>
  <c r="C59" i="1" s="1"/>
  <c r="C62" i="1"/>
  <c r="C63" i="1"/>
  <c r="C64" i="1"/>
  <c r="C65" i="1"/>
  <c r="C60" i="1"/>
  <c r="C55" i="1"/>
  <c r="C54" i="1"/>
  <c r="C50" i="1"/>
  <c r="C47" i="1"/>
  <c r="C48" i="1"/>
  <c r="C46" i="1"/>
  <c r="C42" i="1"/>
  <c r="C43" i="1"/>
  <c r="C41" i="1"/>
  <c r="C38" i="1"/>
  <c r="C33" i="1"/>
  <c r="C34" i="1"/>
  <c r="C32" i="1"/>
  <c r="C30" i="1"/>
  <c r="C29" i="1"/>
  <c r="C18" i="1"/>
  <c r="C19" i="1"/>
  <c r="C20" i="1"/>
  <c r="C21" i="1"/>
  <c r="C22" i="1"/>
  <c r="C23" i="1"/>
  <c r="C24" i="1"/>
  <c r="C25" i="1"/>
  <c r="C26" i="1"/>
  <c r="C27" i="1"/>
  <c r="C17" i="1"/>
  <c r="C16" i="1"/>
  <c r="C15" i="1" l="1"/>
  <c r="E45" i="1"/>
  <c r="F45" i="1"/>
  <c r="G45" i="1"/>
  <c r="H45" i="1"/>
  <c r="I45" i="1"/>
  <c r="I44" i="1" s="1"/>
  <c r="J45" i="1"/>
  <c r="K45" i="1"/>
  <c r="C45" i="1"/>
  <c r="H56" i="1" l="1"/>
  <c r="E59" i="1"/>
  <c r="F59" i="1"/>
  <c r="C57" i="1"/>
  <c r="C56" i="1" s="1"/>
  <c r="C53" i="1"/>
  <c r="C49" i="1"/>
  <c r="C44" i="1" s="1"/>
  <c r="C40" i="1"/>
  <c r="C39" i="1" s="1"/>
  <c r="C28" i="1"/>
  <c r="H15" i="1" l="1"/>
  <c r="I15" i="1" l="1"/>
  <c r="E15" i="1" l="1"/>
  <c r="F15" i="1"/>
  <c r="J15" i="1"/>
  <c r="K15" i="1"/>
  <c r="I67" i="1" l="1"/>
  <c r="I66" i="1" s="1"/>
  <c r="D66" i="1"/>
  <c r="G66" i="1"/>
  <c r="H66" i="1"/>
  <c r="J66" i="1"/>
  <c r="K66" i="1"/>
  <c r="E53" i="1"/>
  <c r="E52" i="1" s="1"/>
  <c r="F53" i="1"/>
  <c r="F52" i="1" s="1"/>
  <c r="G53" i="1"/>
  <c r="H53" i="1"/>
  <c r="H52" i="1" s="1"/>
  <c r="I53" i="1"/>
  <c r="I52" i="1" s="1"/>
  <c r="J53" i="1"/>
  <c r="K53" i="1"/>
  <c r="K52" i="1" s="1"/>
  <c r="D52" i="1"/>
  <c r="J52" i="1"/>
  <c r="C52" i="1"/>
  <c r="H37" i="1" l="1"/>
  <c r="H36" i="1" s="1"/>
  <c r="C37" i="1"/>
  <c r="C36" i="1" s="1"/>
  <c r="H44" i="1"/>
  <c r="I56" i="1" l="1"/>
  <c r="I35" i="1" s="1"/>
  <c r="D28" i="1" l="1"/>
  <c r="D12" i="1" s="1"/>
  <c r="E28" i="1"/>
  <c r="F28" i="1"/>
  <c r="G28" i="1"/>
  <c r="G12" i="1" s="1"/>
  <c r="H28" i="1"/>
  <c r="I28" i="1"/>
  <c r="I12" i="1" s="1"/>
  <c r="I11" i="1" s="1"/>
  <c r="J28" i="1"/>
  <c r="J12" i="1" s="1"/>
  <c r="K28" i="1"/>
  <c r="G56" i="1"/>
  <c r="G35" i="1" s="1"/>
  <c r="J56" i="1"/>
  <c r="J35" i="1" s="1"/>
  <c r="K56" i="1"/>
  <c r="K35" i="1" s="1"/>
  <c r="D57" i="1"/>
  <c r="D56" i="1" s="1"/>
  <c r="D35" i="1" s="1"/>
  <c r="E57" i="1"/>
  <c r="F57" i="1"/>
  <c r="G11" i="1" l="1"/>
  <c r="J11" i="1"/>
  <c r="D11" i="1"/>
  <c r="F31" i="1"/>
  <c r="F13" i="1"/>
  <c r="F12" i="1" s="1"/>
  <c r="F56" i="1"/>
  <c r="E56" i="1"/>
  <c r="C69" i="1" l="1"/>
  <c r="E67" i="1"/>
  <c r="E66" i="1" s="1"/>
  <c r="F67" i="1"/>
  <c r="F66" i="1" s="1"/>
  <c r="E39" i="1"/>
  <c r="C67" i="1"/>
  <c r="C66" i="1" s="1"/>
  <c r="C35" i="1" s="1"/>
  <c r="C13" i="1"/>
  <c r="H31" i="1" l="1"/>
  <c r="H12" i="1" s="1"/>
  <c r="K31" i="1"/>
  <c r="K12" i="1" s="1"/>
  <c r="K11" i="1" s="1"/>
  <c r="E31" i="1"/>
  <c r="F69" i="1"/>
  <c r="E69" i="1"/>
  <c r="E12" i="1" l="1"/>
  <c r="C31" i="1"/>
  <c r="C12" i="1" s="1"/>
  <c r="C11" i="1" s="1"/>
  <c r="F49" i="1"/>
  <c r="E49" i="1"/>
  <c r="E44" i="1" l="1"/>
  <c r="E35" i="1" s="1"/>
  <c r="E11" i="1" s="1"/>
  <c r="F44" i="1"/>
  <c r="F35" i="1" s="1"/>
  <c r="F11" i="1" s="1"/>
  <c r="H40" i="1" l="1"/>
  <c r="H39" i="1" s="1"/>
  <c r="H35" i="1" l="1"/>
  <c r="H11" i="1" s="1"/>
</calcChain>
</file>

<file path=xl/sharedStrings.xml><?xml version="1.0" encoding="utf-8"?>
<sst xmlns="http://schemas.openxmlformats.org/spreadsheetml/2006/main" count="139" uniqueCount="108">
  <si>
    <t>ОБЩИНА</t>
  </si>
  <si>
    <t>Рудозем</t>
  </si>
  <si>
    <t>КОД ПО ЕБК</t>
  </si>
  <si>
    <t>7108</t>
  </si>
  <si>
    <t>§</t>
  </si>
  <si>
    <t>Информация за наименованието, местонахождението и функционално предназначение на обектите за строителство и за основен ремонт, за ППР, за придобиване на ДМА, НДМА, земя и  капиталови трансфери</t>
  </si>
  <si>
    <t>Уточнен план   /к.6 = к.9 + к.12 + к.14 + к.17 + к.20/</t>
  </si>
  <si>
    <t>Източници на финансиране, в т.ч.:</t>
  </si>
  <si>
    <t>Преходен остатък  по бюджета с източник целеви субсидии и трансфери от държавния бюджет и от други бюджетни организации</t>
  </si>
  <si>
    <t>Собствени средства, вкл. преходен остатък</t>
  </si>
  <si>
    <t>Други източници за финансиране -(дарения, ПУДООС, заеми, други), вкл. преходен остатък</t>
  </si>
  <si>
    <t>Параграф по ЕБК 31-11; 31-12; 31-13; 31-18; 61-00</t>
  </si>
  <si>
    <t>Уточнен план</t>
  </si>
  <si>
    <t xml:space="preserve">в т.ч. от 31-13 </t>
  </si>
  <si>
    <t>Параграф по ЕБК: 45-00; 46-00; 64-00;74-00; 78-00; 80-12; 83-11; 83-12; 83-71; 83-72; Други източници</t>
  </si>
  <si>
    <t>5100</t>
  </si>
  <si>
    <t>Основен ремонт на дълготрайни материални активи</t>
  </si>
  <si>
    <t>Функция 02</t>
  </si>
  <si>
    <t>Отбрана и сигурност</t>
  </si>
  <si>
    <t>2284</t>
  </si>
  <si>
    <t>Възстановяване на улица в ПИ 740 в с.Сопота, с.Сопота</t>
  </si>
  <si>
    <t>Функция 03</t>
  </si>
  <si>
    <t>Образование</t>
  </si>
  <si>
    <t>Функция 06</t>
  </si>
  <si>
    <t>Жилищно строителство, благоустройство, комунално стопанство и опазване на околната среда</t>
  </si>
  <si>
    <t>6619</t>
  </si>
  <si>
    <t>6606</t>
  </si>
  <si>
    <t>5200</t>
  </si>
  <si>
    <t>Придобиване на дълготрайни материални активи</t>
  </si>
  <si>
    <t>5203</t>
  </si>
  <si>
    <t>придобиване на друго оборудване, машини и съоръжения</t>
  </si>
  <si>
    <t>5206</t>
  </si>
  <si>
    <t>изграждане на инфраструктурни обекти</t>
  </si>
  <si>
    <t>Транспортен мост над р.Елховска, с.Елховец</t>
  </si>
  <si>
    <t xml:space="preserve">3118 (план:179411 лв., усвоено:0 лв.);
</t>
  </si>
  <si>
    <t>Подпорна стена под гробищен парк в с.Бърчево, с.Бърчево</t>
  </si>
  <si>
    <t xml:space="preserve">3118 (план:175804 лв., усвоено:127418 лв.);
</t>
  </si>
  <si>
    <t xml:space="preserve">3118 (план:432979 лв., усвоено:46800 лв.);
</t>
  </si>
  <si>
    <t>3389</t>
  </si>
  <si>
    <t>5205</t>
  </si>
  <si>
    <t>придобиване на стопански инвентар</t>
  </si>
  <si>
    <t>Функция 04</t>
  </si>
  <si>
    <t>Здравеопазване</t>
  </si>
  <si>
    <t>4469</t>
  </si>
  <si>
    <t>6603</t>
  </si>
  <si>
    <t>Заеми от банки и други лица в страната - нето (+/-)</t>
  </si>
  <si>
    <t>РАЗЧЕТ ЗА ФИНАНСИРАНЕ НА КАПИТАЛОВИ РАЗХОДИ</t>
  </si>
  <si>
    <t>Изготвил:</t>
  </si>
  <si>
    <t>план 2024 година</t>
  </si>
  <si>
    <t>Съдомиялна ДГ с.Елховец</t>
  </si>
  <si>
    <t>Съдомиялна ДГ с.Рибница</t>
  </si>
  <si>
    <t>Към фонд ФЛАГ главница</t>
  </si>
  <si>
    <t>Предоставени целеви субсидии и трансфе+E10ри от държавния бюджет и трансфери от други бюджетни организации</t>
  </si>
  <si>
    <t>31-13</t>
  </si>
  <si>
    <t>Към Инвестбанк АД главница</t>
  </si>
  <si>
    <t>ЧИТАЛИЩА</t>
  </si>
  <si>
    <t>Функция 07</t>
  </si>
  <si>
    <t>31-11</t>
  </si>
  <si>
    <t>Функция 08</t>
  </si>
  <si>
    <t>ИКОНОМИЧЕСКИ ДЕЙНОСТИ И УСЛУГИ</t>
  </si>
  <si>
    <t>ППР  и авторски надзор на улица Снежанка, с.Чепинци</t>
  </si>
  <si>
    <t>ВСИЧКО</t>
  </si>
  <si>
    <t>61-00</t>
  </si>
  <si>
    <t xml:space="preserve">/ Милена Русева / </t>
  </si>
  <si>
    <t>ППР и авторски надзор за основен ремонт на междублоково пространство около  ул.  Атанас Буров, гр. Рудозем”</t>
  </si>
  <si>
    <t>„Рехабилитация на път SML 2248 /III-8683/ Смилян – Букаците – Горово – граница общ. (Смолян – Рудозем) – Витина – Елховец /ІІІ 8681/”  от к. 8+300 до км. 12+100“ ,</t>
  </si>
  <si>
    <t>„Благоустрояване на паркови пространства и площад в гр. Рудозем, общ. Рудозем по три обособени позиции“ , по обособена позиция № 3: „Благоустрояване на парково пространство в УПИ IХ, кв.39, гр. Рудозем“</t>
  </si>
  <si>
    <t>ППР  и авторски надзор на улици в с.Бяла река</t>
  </si>
  <si>
    <t xml:space="preserve">3118 (план:450000 лв., усвоено:426108 лв.)
</t>
  </si>
  <si>
    <t>Функция 01</t>
  </si>
  <si>
    <t>Общо държавни служби</t>
  </si>
  <si>
    <t>Компютри - 2 бр</t>
  </si>
  <si>
    <t>придобиване на компютри и хардуер</t>
  </si>
  <si>
    <t>Реконструкция на ул. от ПТ 42 (строителен и авторски надзор ), с. Равнината</t>
  </si>
  <si>
    <t>Спирки за градски транспорт 8 бр</t>
  </si>
  <si>
    <t>Строителен надзор по паркоустрояване и благоустрояване на съществуващ обществен селищен парк - "ЛЕСОПАРКА" на гр. Рудозем</t>
  </si>
  <si>
    <t>Съфинансиране читалище Пловдици- енер.еф.и достъпна среда НПВУ</t>
  </si>
  <si>
    <t>Съфинансиране читалище с.Чепинци - енер.еф.и достъпна среда НПВУ</t>
  </si>
  <si>
    <t>Реконструкция на ул. от ПТ 47(строителен и авторски надзор), с. Равнината</t>
  </si>
  <si>
    <t>ДДС 19-01</t>
  </si>
  <si>
    <t xml:space="preserve"> </t>
  </si>
  <si>
    <t>ППР и авторски надзор  канализация Рудозем-Главен колектор и речен праг, колектор от кв."Геоложка"</t>
  </si>
  <si>
    <t>ППР и осъществяване на авторски надзор на обект: „Път SML 2248 /III-8683/ Смилян – Букаците – Горово – граница общ. (Смолян – Рудозем) – Витина – Елховец /ІІІ 8608/”</t>
  </si>
  <si>
    <t>ППР и авторски надзор на  „Улица в м. Мемиевска, с.Чепинци о.т.411 до о.т. 406“</t>
  </si>
  <si>
    <t>ППР, АН, СН и СМР на изкуствени неравности и повдигнати пешеходни пътеки по републиканска пътна мрежа на територията на община Рудозем</t>
  </si>
  <si>
    <t>ППР и авторски надзор за основен ремонт на улици кв.Възраждане, ОБЩИНА РУДОЗЕМ</t>
  </si>
  <si>
    <t>ППР и авторски надзор изграждане на довеждаш водопровод с.Витина - с.Елховец</t>
  </si>
  <si>
    <t>Основен ремонт на паркинг в УПИ 9 КВ. 39 в гр. Рудозем инженеринг и строителен надзор</t>
  </si>
  <si>
    <t>Прех. остатък индексации</t>
  </si>
  <si>
    <t>Забележка</t>
  </si>
  <si>
    <t>Основен ремонт на ул. Хан Крум инженеринг и строителен надзор</t>
  </si>
  <si>
    <t xml:space="preserve">Реконструкция ул. Васил Левски, Община Рудозем </t>
  </si>
  <si>
    <t>Основен ремонт на ул. Захари Стоянов инженеринг и строителен надзор</t>
  </si>
  <si>
    <t xml:space="preserve"> ППР и осъществяване на авторски надзор на обект: „Път SML 2212 Бърчево-Равнината-Вълчан”</t>
  </si>
  <si>
    <t>Изграждане на ПС на ул.Атанас Буров, Община Рудозем</t>
  </si>
  <si>
    <t>преходен остатък</t>
  </si>
  <si>
    <t>Климатична инсталация за отопление на физкултурен салон</t>
  </si>
  <si>
    <t xml:space="preserve">Двуконтурен газов котел 25 К </t>
  </si>
  <si>
    <t>ППР и СМР за изграждане на газохранилище, Община Рудозем</t>
  </si>
  <si>
    <t>Апарат за обдишване, Община Рудозем</t>
  </si>
  <si>
    <t xml:space="preserve">Вътрешна канал. и водопр. мрежа с. Елховец, Община Рудозем </t>
  </si>
  <si>
    <t>Водопровод извор Мочуре-Елховец-Рудозем, Община Рудозем</t>
  </si>
  <si>
    <t>61-00
22/23</t>
  </si>
  <si>
    <t xml:space="preserve">61-00 
</t>
  </si>
  <si>
    <t>Рентген за панорамни графии</t>
  </si>
  <si>
    <t>Приложение № 3</t>
  </si>
  <si>
    <t xml:space="preserve">ППР и авторски надзор за изграждане на ул в с. Чепинци о.т 491 до о.т 558 </t>
  </si>
  <si>
    <t>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</si>
</sst>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#\ ###\ ##0"/>
  </numFmts>
  <fonts count="22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  <family val="2"/>
      <charset val="204"/>
    </font>
    <font>
      <sz val="14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color indexed="8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color indexed="8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3F3F3F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/>
    <xf numFmtId="0" fontId="7" fillId="7" borderId="1" xfId="0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0" fontId="3" fillId="2" borderId="0" xfId="0" applyFont="1" applyFill="1"/>
    <xf numFmtId="164" fontId="8" fillId="0" borderId="1" xfId="0" applyNumberFormat="1" applyFont="1" applyFill="1" applyBorder="1" applyAlignment="1">
      <alignment wrapText="1"/>
    </xf>
    <xf numFmtId="0" fontId="9" fillId="0" borderId="0" xfId="0" applyFont="1" applyFill="1"/>
    <xf numFmtId="0" fontId="9" fillId="0" borderId="0" xfId="0" applyFont="1"/>
    <xf numFmtId="164" fontId="10" fillId="0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3" fillId="3" borderId="0" xfId="0" applyFont="1" applyFill="1"/>
    <xf numFmtId="164" fontId="10" fillId="0" borderId="2" xfId="0" applyNumberFormat="1" applyFont="1" applyFill="1" applyBorder="1"/>
    <xf numFmtId="164" fontId="10" fillId="0" borderId="3" xfId="0" applyNumberFormat="1" applyFont="1" applyFill="1" applyBorder="1"/>
    <xf numFmtId="0" fontId="13" fillId="0" borderId="0" xfId="0" applyFont="1" applyFill="1"/>
    <xf numFmtId="0" fontId="13" fillId="4" borderId="0" xfId="0" applyFont="1" applyFill="1"/>
    <xf numFmtId="0" fontId="13" fillId="5" borderId="0" xfId="0" applyFont="1" applyFill="1"/>
    <xf numFmtId="164" fontId="7" fillId="6" borderId="1" xfId="0" applyNumberFormat="1" applyFont="1" applyFill="1" applyBorder="1" applyAlignment="1">
      <alignment wrapText="1"/>
    </xf>
    <xf numFmtId="164" fontId="7" fillId="6" borderId="4" xfId="0" applyNumberFormat="1" applyFont="1" applyFill="1" applyBorder="1" applyAlignment="1">
      <alignment wrapText="1"/>
    </xf>
    <xf numFmtId="0" fontId="14" fillId="0" borderId="0" xfId="0" applyFont="1" applyFill="1"/>
    <xf numFmtId="164" fontId="7" fillId="0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wrapText="1"/>
    </xf>
    <xf numFmtId="0" fontId="16" fillId="0" borderId="0" xfId="0" applyFont="1" applyFill="1"/>
    <xf numFmtId="164" fontId="10" fillId="0" borderId="1" xfId="0" applyNumberFormat="1" applyFont="1" applyFill="1" applyBorder="1" applyAlignment="1"/>
    <xf numFmtId="0" fontId="3" fillId="0" borderId="0" xfId="0" applyFont="1" applyFill="1" applyAlignment="1"/>
    <xf numFmtId="0" fontId="3" fillId="3" borderId="0" xfId="0" applyFont="1" applyFill="1" applyAlignment="1"/>
    <xf numFmtId="0" fontId="16" fillId="3" borderId="0" xfId="0" applyFont="1" applyFill="1"/>
    <xf numFmtId="0" fontId="13" fillId="0" borderId="0" xfId="0" applyFont="1"/>
    <xf numFmtId="0" fontId="16" fillId="0" borderId="0" xfId="0" applyFont="1"/>
    <xf numFmtId="0" fontId="11" fillId="0" borderId="0" xfId="0" applyFont="1" applyFill="1" applyAlignment="1">
      <alignment wrapText="1"/>
    </xf>
    <xf numFmtId="0" fontId="17" fillId="0" borderId="0" xfId="0" applyFont="1" applyFill="1"/>
    <xf numFmtId="0" fontId="17" fillId="0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0" xfId="0" applyFont="1" applyFill="1"/>
    <xf numFmtId="164" fontId="10" fillId="0" borderId="1" xfId="0" applyNumberFormat="1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164" fontId="15" fillId="0" borderId="4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164" fontId="10" fillId="0" borderId="4" xfId="0" applyNumberFormat="1" applyFont="1" applyFill="1" applyBorder="1"/>
    <xf numFmtId="0" fontId="0" fillId="0" borderId="5" xfId="0" applyFill="1" applyBorder="1"/>
    <xf numFmtId="0" fontId="0" fillId="0" borderId="6" xfId="0" applyFill="1" applyBorder="1"/>
    <xf numFmtId="0" fontId="3" fillId="0" borderId="1" xfId="0" applyFont="1" applyFill="1" applyBorder="1"/>
    <xf numFmtId="0" fontId="3" fillId="0" borderId="5" xfId="0" applyFont="1" applyFill="1" applyBorder="1"/>
    <xf numFmtId="0" fontId="14" fillId="0" borderId="1" xfId="0" applyFont="1" applyFill="1" applyBorder="1"/>
    <xf numFmtId="0" fontId="16" fillId="0" borderId="1" xfId="0" applyFont="1" applyFill="1" applyBorder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wrapText="1"/>
    </xf>
    <xf numFmtId="0" fontId="4" fillId="0" borderId="6" xfId="0" applyFont="1" applyFill="1" applyBorder="1"/>
    <xf numFmtId="164" fontId="21" fillId="0" borderId="1" xfId="0" applyNumberFormat="1" applyFont="1" applyFill="1" applyBorder="1" applyAlignment="1">
      <alignment wrapText="1" shrinkToFit="1"/>
    </xf>
    <xf numFmtId="0" fontId="3" fillId="6" borderId="1" xfId="0" applyFont="1" applyFill="1" applyBorder="1"/>
    <xf numFmtId="0" fontId="14" fillId="6" borderId="1" xfId="0" applyFont="1" applyFill="1" applyBorder="1"/>
    <xf numFmtId="164" fontId="8" fillId="5" borderId="1" xfId="0" applyNumberFormat="1" applyFont="1" applyFill="1" applyBorder="1" applyAlignment="1">
      <alignment wrapText="1"/>
    </xf>
    <xf numFmtId="0" fontId="9" fillId="5" borderId="1" xfId="0" applyFont="1" applyFill="1" applyBorder="1"/>
    <xf numFmtId="0" fontId="12" fillId="5" borderId="1" xfId="0" applyFont="1" applyFill="1" applyBorder="1" applyAlignment="1">
      <alignment wrapText="1"/>
    </xf>
    <xf numFmtId="164" fontId="12" fillId="5" borderId="1" xfId="0" applyNumberFormat="1" applyFont="1" applyFill="1" applyBorder="1"/>
    <xf numFmtId="0" fontId="13" fillId="5" borderId="1" xfId="0" applyFont="1" applyFill="1" applyBorder="1"/>
    <xf numFmtId="0" fontId="12" fillId="5" borderId="5" xfId="0" applyFont="1" applyFill="1" applyBorder="1" applyAlignment="1">
      <alignment wrapText="1"/>
    </xf>
    <xf numFmtId="164" fontId="8" fillId="5" borderId="4" xfId="0" applyNumberFormat="1" applyFont="1" applyFill="1" applyBorder="1" applyAlignment="1">
      <alignment wrapText="1"/>
    </xf>
    <xf numFmtId="0" fontId="14" fillId="5" borderId="1" xfId="0" applyFont="1" applyFill="1" applyBorder="1"/>
    <xf numFmtId="164" fontId="7" fillId="5" borderId="1" xfId="0" applyNumberFormat="1" applyFont="1" applyFill="1" applyBorder="1" applyAlignment="1">
      <alignment wrapText="1"/>
    </xf>
    <xf numFmtId="0" fontId="3" fillId="5" borderId="1" xfId="0" applyFont="1" applyFill="1" applyBorder="1"/>
    <xf numFmtId="164" fontId="7" fillId="8" borderId="1" xfId="0" applyNumberFormat="1" applyFont="1" applyFill="1" applyBorder="1" applyAlignment="1">
      <alignment wrapText="1"/>
    </xf>
    <xf numFmtId="164" fontId="7" fillId="8" borderId="4" xfId="0" applyNumberFormat="1" applyFont="1" applyFill="1" applyBorder="1" applyAlignment="1">
      <alignment wrapText="1"/>
    </xf>
    <xf numFmtId="0" fontId="14" fillId="8" borderId="1" xfId="0" applyFont="1" applyFill="1" applyBorder="1"/>
    <xf numFmtId="0" fontId="3" fillId="8" borderId="1" xfId="0" applyFont="1" applyFill="1" applyBorder="1"/>
    <xf numFmtId="164" fontId="8" fillId="8" borderId="1" xfId="0" applyNumberFormat="1" applyFont="1" applyFill="1" applyBorder="1" applyAlignment="1">
      <alignment wrapText="1"/>
    </xf>
    <xf numFmtId="164" fontId="10" fillId="8" borderId="1" xfId="0" applyNumberFormat="1" applyFont="1" applyFill="1" applyBorder="1"/>
    <xf numFmtId="164" fontId="5" fillId="0" borderId="0" xfId="0" applyNumberFormat="1" applyFont="1" applyFill="1"/>
    <xf numFmtId="164" fontId="10" fillId="5" borderId="1" xfId="0" applyNumberFormat="1" applyFont="1" applyFill="1" applyBorder="1"/>
    <xf numFmtId="0" fontId="5" fillId="0" borderId="0" xfId="0" applyFont="1" applyFill="1"/>
    <xf numFmtId="0" fontId="11" fillId="0" borderId="1" xfId="0" applyFont="1" applyBorder="1" applyAlignment="1">
      <alignment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/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8"/>
  <sheetViews>
    <sheetView tabSelected="1" zoomScale="75" zoomScaleNormal="75" workbookViewId="0">
      <pane xSplit="2" ySplit="10" topLeftCell="C11" activePane="bottomRight" state="frozen"/>
      <selection pane="topRight"/>
      <selection pane="bottomLeft"/>
      <selection pane="bottomRight" activeCell="N11" sqref="N11"/>
    </sheetView>
  </sheetViews>
  <sheetFormatPr defaultRowHeight="15" x14ac:dyDescent="0.25"/>
  <cols>
    <col min="1" max="1" width="13.5703125" style="1" customWidth="1" collapsed="1"/>
    <col min="2" max="2" width="49.28515625" style="1" customWidth="1" collapsed="1"/>
    <col min="3" max="3" width="17.42578125" style="1" customWidth="1" collapsed="1"/>
    <col min="4" max="4" width="14" style="1" customWidth="1" collapsed="1"/>
    <col min="5" max="5" width="13.7109375" style="1" customWidth="1"/>
    <col min="6" max="6" width="14.7109375" style="1" customWidth="1"/>
    <col min="7" max="7" width="18.42578125" style="1" customWidth="1" collapsed="1"/>
    <col min="8" max="8" width="14.7109375" style="1" customWidth="1"/>
    <col min="9" max="9" width="14.28515625" style="1" customWidth="1"/>
    <col min="10" max="10" width="12.42578125" style="1" customWidth="1" collapsed="1"/>
    <col min="11" max="11" width="14.28515625" style="1" customWidth="1"/>
    <col min="12" max="12" width="13.42578125" style="1" customWidth="1"/>
    <col min="13" max="52" width="8.85546875" style="1"/>
  </cols>
  <sheetData>
    <row r="1" spans="1:52" s="10" customFormat="1" x14ac:dyDescent="0.25">
      <c r="A1" s="8"/>
      <c r="B1" s="9"/>
      <c r="C1" s="83" t="s">
        <v>46</v>
      </c>
      <c r="D1" s="83"/>
      <c r="E1" s="83"/>
      <c r="F1" s="83"/>
      <c r="G1" s="83"/>
      <c r="H1" s="83"/>
      <c r="I1" s="83"/>
      <c r="J1" s="83"/>
      <c r="K1" s="8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s="10" customFormat="1" ht="15.75" thickBot="1" x14ac:dyDescent="0.3">
      <c r="A2" s="40"/>
      <c r="B2" s="41"/>
      <c r="C2" s="83" t="s">
        <v>48</v>
      </c>
      <c r="D2" s="83"/>
      <c r="E2" s="83"/>
      <c r="F2" s="83"/>
      <c r="G2" s="83"/>
      <c r="H2" s="83"/>
      <c r="I2" s="83"/>
      <c r="J2" s="83"/>
      <c r="K2" s="83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s="10" customFormat="1" ht="21" customHeight="1" thickBot="1" x14ac:dyDescent="0.3">
      <c r="A3" s="42" t="s">
        <v>0</v>
      </c>
      <c r="B3" s="43" t="s">
        <v>1</v>
      </c>
      <c r="C3" s="86"/>
      <c r="D3" s="86"/>
      <c r="E3" s="86"/>
      <c r="F3" s="86"/>
      <c r="G3" s="86"/>
      <c r="H3" s="86"/>
      <c r="I3" s="86"/>
      <c r="J3" s="86"/>
      <c r="K3" s="81" t="s">
        <v>105</v>
      </c>
      <c r="L3" s="81"/>
      <c r="M3" s="81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s="10" customFormat="1" ht="24" customHeight="1" thickBot="1" x14ac:dyDescent="0.3">
      <c r="A4" s="42" t="s">
        <v>2</v>
      </c>
      <c r="B4" s="43" t="s">
        <v>3</v>
      </c>
      <c r="C4" s="84"/>
      <c r="D4" s="84"/>
      <c r="E4" s="84"/>
      <c r="F4" s="84"/>
      <c r="G4" s="84"/>
      <c r="H4" s="84"/>
      <c r="I4" s="84"/>
      <c r="J4" s="84"/>
      <c r="K4" s="84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s="10" customFormat="1" ht="15.75" thickBot="1" x14ac:dyDescent="0.3">
      <c r="A5" s="8"/>
      <c r="B5" s="8"/>
      <c r="C5" s="8"/>
      <c r="D5" s="8"/>
      <c r="E5" s="8"/>
      <c r="F5" s="8"/>
      <c r="G5" s="79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 customHeight="1" thickBot="1" x14ac:dyDescent="0.3">
      <c r="A6" s="85" t="s">
        <v>4</v>
      </c>
      <c r="B6" s="85" t="s">
        <v>5</v>
      </c>
      <c r="C6" s="85" t="s">
        <v>6</v>
      </c>
      <c r="D6" s="85"/>
      <c r="E6" s="85"/>
      <c r="F6" s="85"/>
      <c r="G6" s="85"/>
      <c r="H6" s="85"/>
      <c r="I6" s="85"/>
      <c r="J6" s="85"/>
      <c r="K6" s="85"/>
    </row>
    <row r="7" spans="1:52" ht="0.2" customHeight="1" thickBot="1" x14ac:dyDescent="0.3">
      <c r="A7" s="85"/>
      <c r="B7" s="85"/>
      <c r="C7" s="85"/>
      <c r="D7" s="85" t="s">
        <v>7</v>
      </c>
      <c r="E7" s="85"/>
      <c r="F7" s="85"/>
      <c r="G7" s="85"/>
      <c r="H7" s="85"/>
      <c r="I7" s="85"/>
      <c r="J7" s="85"/>
      <c r="K7" s="85"/>
    </row>
    <row r="8" spans="1:52" ht="75" customHeight="1" thickBot="1" x14ac:dyDescent="0.3">
      <c r="A8" s="85"/>
      <c r="B8" s="85"/>
      <c r="C8" s="85"/>
      <c r="D8" s="85" t="s">
        <v>52</v>
      </c>
      <c r="E8" s="85"/>
      <c r="F8" s="85"/>
      <c r="G8" s="85" t="s">
        <v>8</v>
      </c>
      <c r="H8" s="85"/>
      <c r="I8" s="6" t="s">
        <v>9</v>
      </c>
      <c r="J8" s="85" t="s">
        <v>10</v>
      </c>
      <c r="K8" s="85"/>
      <c r="L8" s="51"/>
    </row>
    <row r="9" spans="1:52" ht="102" customHeight="1" thickBot="1" x14ac:dyDescent="0.3">
      <c r="A9" s="85"/>
      <c r="B9" s="85"/>
      <c r="C9" s="85"/>
      <c r="D9" s="2" t="s">
        <v>11</v>
      </c>
      <c r="E9" s="2" t="s">
        <v>12</v>
      </c>
      <c r="F9" s="2" t="s">
        <v>13</v>
      </c>
      <c r="G9" s="2" t="s">
        <v>11</v>
      </c>
      <c r="H9" s="2" t="s">
        <v>12</v>
      </c>
      <c r="I9" s="2" t="s">
        <v>12</v>
      </c>
      <c r="J9" s="2" t="s">
        <v>14</v>
      </c>
      <c r="K9" s="2" t="s">
        <v>12</v>
      </c>
      <c r="L9" s="59" t="s">
        <v>89</v>
      </c>
    </row>
    <row r="10" spans="1:52" ht="15.75" thickBot="1" x14ac:dyDescent="0.3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 t="s">
        <v>107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52"/>
    </row>
    <row r="11" spans="1:52" s="14" customFormat="1" ht="19.5" thickBot="1" x14ac:dyDescent="0.35">
      <c r="A11" s="11" t="s">
        <v>61</v>
      </c>
      <c r="B11" s="11"/>
      <c r="C11" s="12">
        <f t="shared" ref="C11:K11" si="0">C12+C35+C69</f>
        <v>3476653</v>
      </c>
      <c r="D11" s="12">
        <f t="shared" si="0"/>
        <v>0</v>
      </c>
      <c r="E11" s="12">
        <f t="shared" si="0"/>
        <v>1306204</v>
      </c>
      <c r="F11" s="12">
        <f t="shared" si="0"/>
        <v>1253600</v>
      </c>
      <c r="G11" s="12">
        <f t="shared" si="0"/>
        <v>0</v>
      </c>
      <c r="H11" s="12">
        <f t="shared" si="0"/>
        <v>1373963</v>
      </c>
      <c r="I11" s="12">
        <f t="shared" si="0"/>
        <v>570225</v>
      </c>
      <c r="J11" s="12">
        <f t="shared" si="0"/>
        <v>0</v>
      </c>
      <c r="K11" s="12">
        <f t="shared" si="0"/>
        <v>226261</v>
      </c>
      <c r="L11" s="12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s="15" customFormat="1" ht="38.25" thickBot="1" x14ac:dyDescent="0.35">
      <c r="A12" s="27" t="s">
        <v>15</v>
      </c>
      <c r="B12" s="27" t="s">
        <v>16</v>
      </c>
      <c r="C12" s="27">
        <f>C13+C15+C28+C31</f>
        <v>1986670</v>
      </c>
      <c r="D12" s="27">
        <f t="shared" ref="D12:K12" si="1">D13+D15+D28+D31</f>
        <v>0</v>
      </c>
      <c r="E12" s="27">
        <f t="shared" si="1"/>
        <v>823958</v>
      </c>
      <c r="F12" s="27">
        <f t="shared" si="1"/>
        <v>823958</v>
      </c>
      <c r="G12" s="27">
        <f t="shared" si="1"/>
        <v>0</v>
      </c>
      <c r="H12" s="27">
        <f t="shared" si="1"/>
        <v>781677</v>
      </c>
      <c r="I12" s="27">
        <f t="shared" si="1"/>
        <v>381035</v>
      </c>
      <c r="J12" s="27">
        <f t="shared" si="1"/>
        <v>0</v>
      </c>
      <c r="K12" s="27">
        <f t="shared" si="1"/>
        <v>0</v>
      </c>
      <c r="L12" s="61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s="18" customFormat="1" ht="39.75" thickBot="1" x14ac:dyDescent="0.4">
      <c r="A13" s="63" t="s">
        <v>17</v>
      </c>
      <c r="B13" s="63" t="s">
        <v>18</v>
      </c>
      <c r="C13" s="63">
        <f>C14</f>
        <v>23892</v>
      </c>
      <c r="D13" s="63"/>
      <c r="E13" s="63">
        <v>0</v>
      </c>
      <c r="F13" s="63">
        <f>F14</f>
        <v>0</v>
      </c>
      <c r="G13" s="63"/>
      <c r="H13" s="63">
        <v>23892</v>
      </c>
      <c r="I13" s="63">
        <v>0</v>
      </c>
      <c r="J13" s="63"/>
      <c r="K13" s="63">
        <v>0</v>
      </c>
      <c r="L13" s="6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</row>
    <row r="14" spans="1:52" s="21" customFormat="1" ht="91.5" customHeight="1" thickBot="1" x14ac:dyDescent="0.35">
      <c r="A14" s="19" t="s">
        <v>19</v>
      </c>
      <c r="B14" s="20" t="s">
        <v>20</v>
      </c>
      <c r="C14" s="19">
        <v>23892</v>
      </c>
      <c r="D14" s="19"/>
      <c r="E14" s="19">
        <v>0</v>
      </c>
      <c r="F14" s="19">
        <v>0</v>
      </c>
      <c r="G14" s="44" t="s">
        <v>68</v>
      </c>
      <c r="H14" s="19">
        <v>23892</v>
      </c>
      <c r="I14" s="19">
        <v>0</v>
      </c>
      <c r="J14" s="19"/>
      <c r="K14" s="19">
        <v>0</v>
      </c>
      <c r="L14" s="5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s="18" customFormat="1" ht="78.75" thickBot="1" x14ac:dyDescent="0.4">
      <c r="A15" s="63" t="s">
        <v>23</v>
      </c>
      <c r="B15" s="63" t="s">
        <v>24</v>
      </c>
      <c r="C15" s="63">
        <f>C16+C17+C18+C19+C20+C21+C22+C23+C24+C25+C26+C27</f>
        <v>1398988</v>
      </c>
      <c r="D15" s="63"/>
      <c r="E15" s="63">
        <f t="shared" ref="E15:K15" si="2">E16+E17+E18+E19+E20+E21+E22+E23+E24+E25+E26+E27</f>
        <v>260168</v>
      </c>
      <c r="F15" s="63">
        <f t="shared" si="2"/>
        <v>260168</v>
      </c>
      <c r="G15" s="63"/>
      <c r="H15" s="63">
        <f>H16+H17+H18+H19+H20+H21+H22+H23+H24+H25+H26+H27</f>
        <v>757785</v>
      </c>
      <c r="I15" s="63">
        <f>I16+I17+I18+I19+I20+I21+I22+I23+I24+I25+I26+I27</f>
        <v>381035</v>
      </c>
      <c r="J15" s="63">
        <f t="shared" si="2"/>
        <v>0</v>
      </c>
      <c r="K15" s="63">
        <f t="shared" si="2"/>
        <v>0</v>
      </c>
      <c r="L15" s="6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</row>
    <row r="16" spans="1:52" s="21" customFormat="1" ht="69.75" customHeight="1" thickBot="1" x14ac:dyDescent="0.35">
      <c r="A16" s="22" t="s">
        <v>25</v>
      </c>
      <c r="B16" s="46" t="s">
        <v>64</v>
      </c>
      <c r="C16" s="23">
        <f>E16+H16+I16</f>
        <v>12000</v>
      </c>
      <c r="D16" s="19" t="s">
        <v>53</v>
      </c>
      <c r="E16" s="19">
        <v>12000</v>
      </c>
      <c r="F16" s="19">
        <v>12000</v>
      </c>
      <c r="G16" s="19"/>
      <c r="H16" s="19"/>
      <c r="I16" s="19">
        <v>0</v>
      </c>
      <c r="J16" s="19"/>
      <c r="K16" s="19"/>
      <c r="L16" s="5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s="21" customFormat="1" ht="69.75" customHeight="1" thickBot="1" x14ac:dyDescent="0.35">
      <c r="A17" s="22">
        <v>6619</v>
      </c>
      <c r="B17" s="46" t="s">
        <v>87</v>
      </c>
      <c r="C17" s="23">
        <f>E17+H17+I17</f>
        <v>66755</v>
      </c>
      <c r="D17" s="19"/>
      <c r="E17" s="19"/>
      <c r="F17" s="19"/>
      <c r="G17" s="19"/>
      <c r="H17" s="19"/>
      <c r="I17" s="19">
        <v>66755</v>
      </c>
      <c r="J17" s="19"/>
      <c r="K17" s="19"/>
      <c r="L17" s="5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s="21" customFormat="1" ht="38.25" thickBot="1" x14ac:dyDescent="0.35">
      <c r="A18" s="19">
        <v>6606</v>
      </c>
      <c r="B18" s="20" t="s">
        <v>90</v>
      </c>
      <c r="C18" s="23">
        <f t="shared" ref="C18:C27" si="3">E18+H18+I18</f>
        <v>365030</v>
      </c>
      <c r="D18" s="19" t="s">
        <v>53</v>
      </c>
      <c r="E18" s="19">
        <v>183698</v>
      </c>
      <c r="F18" s="19">
        <v>183698</v>
      </c>
      <c r="G18" s="19"/>
      <c r="H18" s="19"/>
      <c r="I18" s="19">
        <v>181332</v>
      </c>
      <c r="J18" s="19"/>
      <c r="K18" s="19"/>
      <c r="L18" s="5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s="21" customFormat="1" ht="57" thickBot="1" x14ac:dyDescent="0.35">
      <c r="A19" s="19">
        <v>6606</v>
      </c>
      <c r="B19" s="20" t="s">
        <v>78</v>
      </c>
      <c r="C19" s="23">
        <f t="shared" si="3"/>
        <v>771259</v>
      </c>
      <c r="D19" s="19"/>
      <c r="E19" s="19"/>
      <c r="F19" s="19"/>
      <c r="G19" s="19" t="s">
        <v>62</v>
      </c>
      <c r="H19" s="19">
        <v>757785</v>
      </c>
      <c r="I19" s="19">
        <v>13474</v>
      </c>
      <c r="J19" s="19"/>
      <c r="K19" s="19"/>
      <c r="L19" s="5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s="13" customFormat="1" ht="57" thickBot="1" x14ac:dyDescent="0.35">
      <c r="A20" s="19">
        <v>6606</v>
      </c>
      <c r="B20" s="20" t="s">
        <v>73</v>
      </c>
      <c r="C20" s="23">
        <f t="shared" si="3"/>
        <v>6908</v>
      </c>
      <c r="D20" s="19"/>
      <c r="E20" s="19"/>
      <c r="F20" s="19"/>
      <c r="G20" s="19"/>
      <c r="H20" s="19"/>
      <c r="I20" s="19">
        <v>6908</v>
      </c>
      <c r="J20" s="19"/>
      <c r="K20" s="19"/>
      <c r="L20" s="53"/>
    </row>
    <row r="21" spans="1:52" s="21" customFormat="1" ht="38.25" thickBot="1" x14ac:dyDescent="0.35">
      <c r="A21" s="19" t="s">
        <v>26</v>
      </c>
      <c r="B21" s="20" t="s">
        <v>91</v>
      </c>
      <c r="C21" s="23">
        <f t="shared" si="3"/>
        <v>28740</v>
      </c>
      <c r="D21" s="19"/>
      <c r="E21" s="19">
        <v>0</v>
      </c>
      <c r="F21" s="19">
        <v>0</v>
      </c>
      <c r="G21" s="19"/>
      <c r="H21" s="19">
        <v>0</v>
      </c>
      <c r="I21" s="19">
        <v>28740</v>
      </c>
      <c r="J21" s="19"/>
      <c r="K21" s="19"/>
      <c r="L21" s="58" t="s">
        <v>88</v>
      </c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s="21" customFormat="1" ht="38.25" thickBot="1" x14ac:dyDescent="0.35">
      <c r="A22" s="19">
        <v>6606</v>
      </c>
      <c r="B22" s="20" t="s">
        <v>67</v>
      </c>
      <c r="C22" s="23">
        <f t="shared" si="3"/>
        <v>15470</v>
      </c>
      <c r="D22" s="19" t="s">
        <v>53</v>
      </c>
      <c r="E22" s="19">
        <v>15470</v>
      </c>
      <c r="F22" s="19">
        <v>15470</v>
      </c>
      <c r="G22" s="19"/>
      <c r="H22" s="19"/>
      <c r="I22" s="19"/>
      <c r="J22" s="19"/>
      <c r="K22" s="19"/>
      <c r="L22" s="5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s="21" customFormat="1" ht="38.25" thickBot="1" x14ac:dyDescent="0.35">
      <c r="A23" s="19">
        <v>6606</v>
      </c>
      <c r="B23" s="20" t="s">
        <v>60</v>
      </c>
      <c r="C23" s="23">
        <f t="shared" si="3"/>
        <v>12000</v>
      </c>
      <c r="D23" s="19" t="s">
        <v>53</v>
      </c>
      <c r="E23" s="19">
        <v>12000</v>
      </c>
      <c r="F23" s="19">
        <v>12000</v>
      </c>
      <c r="G23" s="19"/>
      <c r="H23" s="19"/>
      <c r="I23" s="19"/>
      <c r="J23" s="19"/>
      <c r="K23" s="19"/>
      <c r="L23" s="5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s="21" customFormat="1" ht="59.25" customHeight="1" thickBot="1" x14ac:dyDescent="0.35">
      <c r="A24" s="19" t="s">
        <v>26</v>
      </c>
      <c r="B24" s="20" t="s">
        <v>85</v>
      </c>
      <c r="C24" s="23">
        <f t="shared" si="3"/>
        <v>25000</v>
      </c>
      <c r="D24" s="19" t="s">
        <v>53</v>
      </c>
      <c r="E24" s="19">
        <v>25000</v>
      </c>
      <c r="F24" s="19">
        <v>25000</v>
      </c>
      <c r="G24" s="19"/>
      <c r="H24" s="19">
        <v>0</v>
      </c>
      <c r="I24" s="19"/>
      <c r="J24" s="19"/>
      <c r="K24" s="19">
        <v>0</v>
      </c>
      <c r="L24" s="5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s="21" customFormat="1" ht="42" customHeight="1" thickBot="1" x14ac:dyDescent="0.35">
      <c r="A25" s="19">
        <v>6606</v>
      </c>
      <c r="B25" s="20" t="s">
        <v>92</v>
      </c>
      <c r="C25" s="23">
        <f t="shared" si="3"/>
        <v>83826</v>
      </c>
      <c r="D25" s="19"/>
      <c r="E25" s="19"/>
      <c r="F25" s="19"/>
      <c r="G25" s="19"/>
      <c r="H25" s="19"/>
      <c r="I25" s="19">
        <v>83826</v>
      </c>
      <c r="J25" s="19"/>
      <c r="K25" s="19"/>
      <c r="L25" s="5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s="21" customFormat="1" ht="72.75" customHeight="1" thickBot="1" x14ac:dyDescent="0.35">
      <c r="A26" s="19">
        <v>6606</v>
      </c>
      <c r="B26" s="82" t="s">
        <v>83</v>
      </c>
      <c r="C26" s="23">
        <f t="shared" si="3"/>
        <v>6000</v>
      </c>
      <c r="D26" s="19"/>
      <c r="E26" s="19">
        <v>6000</v>
      </c>
      <c r="F26" s="19">
        <v>6000</v>
      </c>
      <c r="G26" s="19"/>
      <c r="H26" s="19"/>
      <c r="I26" s="19"/>
      <c r="J26" s="19"/>
      <c r="K26" s="19"/>
      <c r="L26" s="5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s="21" customFormat="1" ht="66" customHeight="1" thickBot="1" x14ac:dyDescent="0.35">
      <c r="A27" s="19">
        <v>6606</v>
      </c>
      <c r="B27" s="20" t="s">
        <v>106</v>
      </c>
      <c r="C27" s="23">
        <f t="shared" si="3"/>
        <v>6000</v>
      </c>
      <c r="D27" s="19"/>
      <c r="E27" s="19">
        <v>6000</v>
      </c>
      <c r="F27" s="19">
        <v>6000</v>
      </c>
      <c r="G27" s="19"/>
      <c r="H27" s="19"/>
      <c r="I27" s="19"/>
      <c r="J27" s="19"/>
      <c r="K27" s="19"/>
      <c r="L27" s="5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s="25" customFormat="1" ht="40.5" customHeight="1" thickBot="1" x14ac:dyDescent="0.4">
      <c r="A28" s="63" t="s">
        <v>56</v>
      </c>
      <c r="B28" s="65" t="s">
        <v>55</v>
      </c>
      <c r="C28" s="66">
        <f>SUM(C29:C30)</f>
        <v>243300</v>
      </c>
      <c r="D28" s="66">
        <f t="shared" ref="D28:K28" si="4">SUM(D29:D30)</f>
        <v>0</v>
      </c>
      <c r="E28" s="66">
        <f t="shared" si="4"/>
        <v>243300</v>
      </c>
      <c r="F28" s="66">
        <f t="shared" si="4"/>
        <v>243300</v>
      </c>
      <c r="G28" s="66">
        <f t="shared" si="4"/>
        <v>0</v>
      </c>
      <c r="H28" s="66">
        <f t="shared" si="4"/>
        <v>0</v>
      </c>
      <c r="I28" s="66">
        <f t="shared" si="4"/>
        <v>0</v>
      </c>
      <c r="J28" s="66">
        <f t="shared" si="4"/>
        <v>0</v>
      </c>
      <c r="K28" s="66">
        <f t="shared" si="4"/>
        <v>0</v>
      </c>
      <c r="L28" s="67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</row>
    <row r="29" spans="1:52" s="21" customFormat="1" ht="55.5" customHeight="1" thickBot="1" x14ac:dyDescent="0.35">
      <c r="A29" s="19">
        <v>2738</v>
      </c>
      <c r="B29" s="20" t="s">
        <v>76</v>
      </c>
      <c r="C29" s="19">
        <f>E29+H29+I29+K29</f>
        <v>157200</v>
      </c>
      <c r="D29" s="19"/>
      <c r="E29" s="19">
        <v>157200</v>
      </c>
      <c r="F29" s="19">
        <v>157200</v>
      </c>
      <c r="G29" s="19"/>
      <c r="H29" s="19"/>
      <c r="I29" s="19"/>
      <c r="J29" s="19"/>
      <c r="K29" s="19">
        <v>0</v>
      </c>
      <c r="L29" s="5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s="21" customFormat="1" ht="39.75" customHeight="1" thickBot="1" x14ac:dyDescent="0.35">
      <c r="A30" s="19">
        <v>2738</v>
      </c>
      <c r="B30" s="20" t="s">
        <v>77</v>
      </c>
      <c r="C30" s="19">
        <f t="shared" ref="C30:C31" si="5">E30+H30+I30+K30</f>
        <v>86100</v>
      </c>
      <c r="D30" s="19"/>
      <c r="E30" s="19">
        <v>86100</v>
      </c>
      <c r="F30" s="19">
        <v>86100</v>
      </c>
      <c r="G30" s="19"/>
      <c r="H30" s="19"/>
      <c r="I30" s="19"/>
      <c r="J30" s="19"/>
      <c r="K30" s="19">
        <v>0</v>
      </c>
      <c r="L30" s="54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s="26" customFormat="1" ht="39.75" thickBot="1" x14ac:dyDescent="0.4">
      <c r="A31" s="63" t="s">
        <v>58</v>
      </c>
      <c r="B31" s="68" t="s">
        <v>59</v>
      </c>
      <c r="C31" s="80">
        <f t="shared" si="5"/>
        <v>320490</v>
      </c>
      <c r="D31" s="66"/>
      <c r="E31" s="66">
        <f>SUM(E32:E34)</f>
        <v>320490</v>
      </c>
      <c r="F31" s="66">
        <f>SUM(F32:F34)</f>
        <v>320490</v>
      </c>
      <c r="G31" s="66"/>
      <c r="H31" s="66">
        <f>SUM(H32:H34)</f>
        <v>0</v>
      </c>
      <c r="I31" s="66"/>
      <c r="J31" s="66"/>
      <c r="K31" s="66">
        <f>SUM(K32:K34)</f>
        <v>0</v>
      </c>
      <c r="L31" s="67"/>
    </row>
    <row r="32" spans="1:52" s="21" customFormat="1" ht="94.5" thickBot="1" x14ac:dyDescent="0.35">
      <c r="A32" s="22">
        <v>2832</v>
      </c>
      <c r="B32" s="46" t="s">
        <v>65</v>
      </c>
      <c r="C32" s="23">
        <f>E32+H32+I32+K32</f>
        <v>259240</v>
      </c>
      <c r="D32" s="19" t="s">
        <v>53</v>
      </c>
      <c r="E32" s="19">
        <v>259240</v>
      </c>
      <c r="F32" s="19">
        <v>259240</v>
      </c>
      <c r="G32" s="19"/>
      <c r="H32" s="19"/>
      <c r="I32" s="19"/>
      <c r="J32" s="19"/>
      <c r="K32" s="19"/>
      <c r="L32" s="5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s="21" customFormat="1" ht="57" thickBot="1" x14ac:dyDescent="0.35">
      <c r="A33" s="22">
        <v>2832</v>
      </c>
      <c r="B33" s="48" t="s">
        <v>93</v>
      </c>
      <c r="C33" s="23">
        <f t="shared" ref="C33:C34" si="6">E33+H33+I33+K33</f>
        <v>44250</v>
      </c>
      <c r="D33" s="19"/>
      <c r="E33" s="19">
        <v>44250</v>
      </c>
      <c r="F33" s="19">
        <v>44250</v>
      </c>
      <c r="G33" s="19"/>
      <c r="H33" s="19"/>
      <c r="I33" s="19"/>
      <c r="J33" s="19"/>
      <c r="K33" s="19"/>
      <c r="L33" s="5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s="21" customFormat="1" ht="94.5" thickBot="1" x14ac:dyDescent="0.35">
      <c r="A34" s="22">
        <v>2832</v>
      </c>
      <c r="B34" s="48" t="s">
        <v>82</v>
      </c>
      <c r="C34" s="23">
        <f t="shared" si="6"/>
        <v>17000</v>
      </c>
      <c r="D34" s="19" t="s">
        <v>53</v>
      </c>
      <c r="E34" s="19">
        <v>17000</v>
      </c>
      <c r="F34" s="19">
        <v>17000</v>
      </c>
      <c r="G34" s="19"/>
      <c r="H34" s="19"/>
      <c r="I34" s="19"/>
      <c r="J34" s="19"/>
      <c r="K34" s="19"/>
      <c r="L34" s="5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s="29" customFormat="1" ht="38.25" thickBot="1" x14ac:dyDescent="0.35">
      <c r="A35" s="27" t="s">
        <v>27</v>
      </c>
      <c r="B35" s="28" t="s">
        <v>28</v>
      </c>
      <c r="C35" s="27">
        <f t="shared" ref="C35:K35" si="7">C36+C39+C44+C52+C56+C66</f>
        <v>1189651</v>
      </c>
      <c r="D35" s="27">
        <f t="shared" si="7"/>
        <v>0</v>
      </c>
      <c r="E35" s="27">
        <f t="shared" si="7"/>
        <v>181914</v>
      </c>
      <c r="F35" s="27">
        <f t="shared" si="7"/>
        <v>129310</v>
      </c>
      <c r="G35" s="27">
        <f t="shared" si="7"/>
        <v>0</v>
      </c>
      <c r="H35" s="27">
        <f t="shared" si="7"/>
        <v>592286</v>
      </c>
      <c r="I35" s="27">
        <f t="shared" si="7"/>
        <v>189190</v>
      </c>
      <c r="J35" s="27">
        <f t="shared" si="7"/>
        <v>0</v>
      </c>
      <c r="K35" s="27">
        <f t="shared" si="7"/>
        <v>226261</v>
      </c>
      <c r="L35" s="62"/>
    </row>
    <row r="36" spans="1:52" s="29" customFormat="1" ht="39.75" thickBot="1" x14ac:dyDescent="0.4">
      <c r="A36" s="63" t="s">
        <v>69</v>
      </c>
      <c r="B36" s="69" t="s">
        <v>70</v>
      </c>
      <c r="C36" s="63">
        <f>C37</f>
        <v>1180</v>
      </c>
      <c r="D36" s="63"/>
      <c r="E36" s="63"/>
      <c r="F36" s="63"/>
      <c r="G36" s="63"/>
      <c r="H36" s="63">
        <f>H37</f>
        <v>1180</v>
      </c>
      <c r="I36" s="63"/>
      <c r="J36" s="63"/>
      <c r="K36" s="63"/>
      <c r="L36" s="70"/>
    </row>
    <row r="37" spans="1:52" s="29" customFormat="1" ht="19.5" thickBot="1" x14ac:dyDescent="0.35">
      <c r="A37" s="73">
        <v>5201</v>
      </c>
      <c r="B37" s="74" t="s">
        <v>72</v>
      </c>
      <c r="C37" s="73">
        <f>C38</f>
        <v>1180</v>
      </c>
      <c r="D37" s="73"/>
      <c r="E37" s="73"/>
      <c r="F37" s="73"/>
      <c r="G37" s="73"/>
      <c r="H37" s="73">
        <f>H38</f>
        <v>1180</v>
      </c>
      <c r="I37" s="73"/>
      <c r="J37" s="73"/>
      <c r="K37" s="73"/>
      <c r="L37" s="75"/>
    </row>
    <row r="38" spans="1:52" s="29" customFormat="1" ht="19.5" thickBot="1" x14ac:dyDescent="0.35">
      <c r="A38" s="31">
        <v>2122</v>
      </c>
      <c r="B38" s="47" t="s">
        <v>71</v>
      </c>
      <c r="C38" s="30">
        <f>E38+H38+I38+K38</f>
        <v>1180</v>
      </c>
      <c r="D38" s="30"/>
      <c r="E38" s="30"/>
      <c r="F38" s="30"/>
      <c r="G38" s="30"/>
      <c r="H38" s="31">
        <v>1180</v>
      </c>
      <c r="I38" s="30"/>
      <c r="J38" s="30"/>
      <c r="K38" s="30"/>
      <c r="L38" s="55"/>
    </row>
    <row r="39" spans="1:52" s="14" customFormat="1" ht="38.25" thickBot="1" x14ac:dyDescent="0.35">
      <c r="A39" s="71" t="s">
        <v>17</v>
      </c>
      <c r="B39" s="71" t="s">
        <v>18</v>
      </c>
      <c r="C39" s="71">
        <f>C40</f>
        <v>158776</v>
      </c>
      <c r="D39" s="71"/>
      <c r="E39" s="71">
        <f>E40+E41+E42+E43</f>
        <v>0</v>
      </c>
      <c r="F39" s="71">
        <v>0</v>
      </c>
      <c r="G39" s="71"/>
      <c r="H39" s="71">
        <f>H40</f>
        <v>158776</v>
      </c>
      <c r="I39" s="71">
        <v>0</v>
      </c>
      <c r="J39" s="71"/>
      <c r="K39" s="71">
        <v>0</v>
      </c>
      <c r="L39" s="72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s="14" customFormat="1" ht="38.25" thickBot="1" x14ac:dyDescent="0.35">
      <c r="A40" s="73" t="s">
        <v>31</v>
      </c>
      <c r="B40" s="73" t="s">
        <v>32</v>
      </c>
      <c r="C40" s="73">
        <f>C41+C42+C43</f>
        <v>158776</v>
      </c>
      <c r="D40" s="73"/>
      <c r="E40" s="73">
        <v>0</v>
      </c>
      <c r="F40" s="73">
        <v>0</v>
      </c>
      <c r="G40" s="73"/>
      <c r="H40" s="73">
        <f>H41+H42+H43</f>
        <v>158776</v>
      </c>
      <c r="I40" s="73">
        <v>0</v>
      </c>
      <c r="J40" s="73"/>
      <c r="K40" s="73">
        <v>0</v>
      </c>
      <c r="L40" s="76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s="21" customFormat="1" ht="38.25" thickBot="1" x14ac:dyDescent="0.35">
      <c r="A41" s="19" t="s">
        <v>19</v>
      </c>
      <c r="B41" s="20" t="s">
        <v>33</v>
      </c>
      <c r="C41" s="19">
        <f>E41+H41+I41+K41</f>
        <v>9444</v>
      </c>
      <c r="D41" s="19"/>
      <c r="E41" s="19">
        <v>0</v>
      </c>
      <c r="F41" s="19">
        <v>0</v>
      </c>
      <c r="G41" s="19" t="s">
        <v>34</v>
      </c>
      <c r="H41" s="19">
        <v>9444</v>
      </c>
      <c r="I41" s="19">
        <v>0</v>
      </c>
      <c r="J41" s="19"/>
      <c r="K41" s="19">
        <v>0</v>
      </c>
      <c r="L41" s="5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s="21" customFormat="1" ht="38.25" thickBot="1" x14ac:dyDescent="0.35">
      <c r="A42" s="19" t="s">
        <v>19</v>
      </c>
      <c r="B42" s="20" t="s">
        <v>35</v>
      </c>
      <c r="C42" s="19">
        <f t="shared" ref="C42:C43" si="8">E42+H42+I42+K42</f>
        <v>48386</v>
      </c>
      <c r="D42" s="19"/>
      <c r="E42" s="19">
        <v>0</v>
      </c>
      <c r="F42" s="19">
        <v>0</v>
      </c>
      <c r="G42" s="19" t="s">
        <v>36</v>
      </c>
      <c r="H42" s="19">
        <v>48386</v>
      </c>
      <c r="I42" s="19">
        <v>0</v>
      </c>
      <c r="J42" s="19"/>
      <c r="K42" s="19">
        <v>0</v>
      </c>
      <c r="L42" s="5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s="21" customFormat="1" ht="38.25" thickBot="1" x14ac:dyDescent="0.35">
      <c r="A43" s="19" t="s">
        <v>19</v>
      </c>
      <c r="B43" s="20" t="s">
        <v>94</v>
      </c>
      <c r="C43" s="19">
        <f t="shared" si="8"/>
        <v>100946</v>
      </c>
      <c r="D43" s="19"/>
      <c r="E43" s="19">
        <v>0</v>
      </c>
      <c r="F43" s="19">
        <v>0</v>
      </c>
      <c r="G43" s="19" t="s">
        <v>37</v>
      </c>
      <c r="H43" s="19">
        <v>100946</v>
      </c>
      <c r="I43" s="19">
        <v>0</v>
      </c>
      <c r="J43" s="19"/>
      <c r="K43" s="19">
        <v>0</v>
      </c>
      <c r="L43" s="5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s="14" customFormat="1" ht="38.25" thickBot="1" x14ac:dyDescent="0.35">
      <c r="A44" s="71" t="s">
        <v>21</v>
      </c>
      <c r="B44" s="71" t="s">
        <v>22</v>
      </c>
      <c r="C44" s="71">
        <f>C45+C49</f>
        <v>92604</v>
      </c>
      <c r="D44" s="71"/>
      <c r="E44" s="71">
        <f>E45+E49</f>
        <v>52604</v>
      </c>
      <c r="F44" s="71">
        <f>F45+F49</f>
        <v>0</v>
      </c>
      <c r="G44" s="71"/>
      <c r="H44" s="71">
        <f>H45</f>
        <v>0</v>
      </c>
      <c r="I44" s="71">
        <f>I45+I49</f>
        <v>40000</v>
      </c>
      <c r="J44" s="71"/>
      <c r="K44" s="71">
        <v>0</v>
      </c>
      <c r="L44" s="72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s="14" customFormat="1" ht="38.25" thickBot="1" x14ac:dyDescent="0.35">
      <c r="A45" s="73" t="s">
        <v>29</v>
      </c>
      <c r="B45" s="73" t="s">
        <v>30</v>
      </c>
      <c r="C45" s="73">
        <f>C46+C47+C48</f>
        <v>87604</v>
      </c>
      <c r="D45" s="73"/>
      <c r="E45" s="73">
        <f t="shared" ref="E45:K45" si="9">E46+E47+E48</f>
        <v>47604</v>
      </c>
      <c r="F45" s="73">
        <f t="shared" si="9"/>
        <v>0</v>
      </c>
      <c r="G45" s="73">
        <f t="shared" si="9"/>
        <v>0</v>
      </c>
      <c r="H45" s="73">
        <f t="shared" si="9"/>
        <v>0</v>
      </c>
      <c r="I45" s="73">
        <f t="shared" si="9"/>
        <v>40000</v>
      </c>
      <c r="J45" s="73">
        <f t="shared" si="9"/>
        <v>0</v>
      </c>
      <c r="K45" s="73">
        <f t="shared" si="9"/>
        <v>0</v>
      </c>
      <c r="L45" s="7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s="32" customFormat="1" ht="27.75" customHeight="1" thickBot="1" x14ac:dyDescent="0.35">
      <c r="A46" s="31">
        <v>1311</v>
      </c>
      <c r="B46" s="31" t="s">
        <v>97</v>
      </c>
      <c r="C46" s="31">
        <f>E46+H46+I46+K46</f>
        <v>2604</v>
      </c>
      <c r="D46" s="31" t="s">
        <v>57</v>
      </c>
      <c r="E46" s="31">
        <v>2604</v>
      </c>
      <c r="F46" s="31">
        <v>0</v>
      </c>
      <c r="G46" s="31"/>
      <c r="H46" s="31">
        <v>0</v>
      </c>
      <c r="I46" s="31"/>
      <c r="J46" s="31"/>
      <c r="K46" s="31"/>
      <c r="L46" s="56"/>
    </row>
    <row r="47" spans="1:52" s="32" customFormat="1" ht="46.5" customHeight="1" thickBot="1" x14ac:dyDescent="0.35">
      <c r="A47" s="31">
        <v>1322</v>
      </c>
      <c r="B47" s="31" t="s">
        <v>96</v>
      </c>
      <c r="C47" s="31">
        <f t="shared" ref="C47:C48" si="10">E47+H47+I47+K47</f>
        <v>45000</v>
      </c>
      <c r="D47" s="31" t="s">
        <v>57</v>
      </c>
      <c r="E47" s="31">
        <v>45000</v>
      </c>
      <c r="F47" s="31">
        <v>0</v>
      </c>
      <c r="G47" s="31"/>
      <c r="H47" s="31"/>
      <c r="I47" s="31"/>
      <c r="J47" s="31"/>
      <c r="K47" s="31"/>
      <c r="L47" s="56"/>
    </row>
    <row r="48" spans="1:52" s="35" customFormat="1" ht="40.5" customHeight="1" thickBot="1" x14ac:dyDescent="0.35">
      <c r="A48" s="33" t="s">
        <v>38</v>
      </c>
      <c r="B48" s="20" t="s">
        <v>98</v>
      </c>
      <c r="C48" s="31">
        <f t="shared" si="10"/>
        <v>40000</v>
      </c>
      <c r="D48" s="33">
        <v>0</v>
      </c>
      <c r="E48" s="33">
        <v>0</v>
      </c>
      <c r="F48" s="33">
        <v>0</v>
      </c>
      <c r="G48" s="33"/>
      <c r="H48" s="33"/>
      <c r="I48" s="33">
        <v>40000</v>
      </c>
      <c r="J48" s="33"/>
      <c r="K48" s="33">
        <v>0</v>
      </c>
      <c r="L48" s="57" t="s">
        <v>95</v>
      </c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</row>
    <row r="49" spans="1:52" s="14" customFormat="1" ht="19.5" thickBot="1" x14ac:dyDescent="0.35">
      <c r="A49" s="73" t="s">
        <v>39</v>
      </c>
      <c r="B49" s="73" t="s">
        <v>40</v>
      </c>
      <c r="C49" s="73">
        <f>C50+C51</f>
        <v>5000</v>
      </c>
      <c r="D49" s="73"/>
      <c r="E49" s="73">
        <f>E50+E51</f>
        <v>5000</v>
      </c>
      <c r="F49" s="73">
        <f t="shared" ref="F49" si="11">F50+F51</f>
        <v>0</v>
      </c>
      <c r="G49" s="73"/>
      <c r="H49" s="73">
        <v>0</v>
      </c>
      <c r="I49" s="73">
        <v>0</v>
      </c>
      <c r="J49" s="73"/>
      <c r="K49" s="73">
        <v>0</v>
      </c>
      <c r="L49" s="76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s="36" customFormat="1" ht="19.5" thickBot="1" x14ac:dyDescent="0.35">
      <c r="A50" s="31">
        <v>3311</v>
      </c>
      <c r="B50" s="31" t="s">
        <v>49</v>
      </c>
      <c r="C50" s="31">
        <f>E50+H50+I50+K50</f>
        <v>2500</v>
      </c>
      <c r="D50" s="31">
        <v>3111</v>
      </c>
      <c r="E50" s="31">
        <v>2500</v>
      </c>
      <c r="F50" s="31"/>
      <c r="G50" s="31"/>
      <c r="H50" s="31"/>
      <c r="I50" s="31"/>
      <c r="J50" s="31"/>
      <c r="K50" s="31"/>
      <c r="L50" s="56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</row>
    <row r="51" spans="1:52" s="36" customFormat="1" ht="19.5" thickBot="1" x14ac:dyDescent="0.35">
      <c r="A51" s="19">
        <v>3311</v>
      </c>
      <c r="B51" s="31" t="s">
        <v>50</v>
      </c>
      <c r="C51" s="31">
        <v>2500</v>
      </c>
      <c r="D51" s="31">
        <v>3111</v>
      </c>
      <c r="E51" s="31">
        <v>2500</v>
      </c>
      <c r="F51" s="31"/>
      <c r="G51" s="31"/>
      <c r="H51" s="31"/>
      <c r="I51" s="31"/>
      <c r="J51" s="31"/>
      <c r="K51" s="31"/>
      <c r="L51" s="56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</row>
    <row r="52" spans="1:52" s="37" customFormat="1" ht="39" customHeight="1" thickBot="1" x14ac:dyDescent="0.4">
      <c r="A52" s="63" t="s">
        <v>41</v>
      </c>
      <c r="B52" s="63" t="s">
        <v>42</v>
      </c>
      <c r="C52" s="63">
        <f>C53</f>
        <v>40600</v>
      </c>
      <c r="D52" s="63">
        <f t="shared" ref="D52:K52" si="12">D53</f>
        <v>0</v>
      </c>
      <c r="E52" s="63">
        <f t="shared" si="12"/>
        <v>0</v>
      </c>
      <c r="F52" s="63">
        <f t="shared" si="12"/>
        <v>0</v>
      </c>
      <c r="G52" s="63"/>
      <c r="H52" s="63">
        <f t="shared" si="12"/>
        <v>37000</v>
      </c>
      <c r="I52" s="63">
        <f t="shared" si="12"/>
        <v>3600</v>
      </c>
      <c r="J52" s="63">
        <f t="shared" si="12"/>
        <v>0</v>
      </c>
      <c r="K52" s="63">
        <f t="shared" si="12"/>
        <v>0</v>
      </c>
      <c r="L52" s="67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</row>
    <row r="53" spans="1:52" s="14" customFormat="1" ht="48" customHeight="1" thickBot="1" x14ac:dyDescent="0.35">
      <c r="A53" s="73" t="s">
        <v>29</v>
      </c>
      <c r="B53" s="73" t="s">
        <v>30</v>
      </c>
      <c r="C53" s="73">
        <f>C54+C55</f>
        <v>40600</v>
      </c>
      <c r="D53" s="73"/>
      <c r="E53" s="73">
        <f t="shared" ref="E53:K53" si="13">E54+E55</f>
        <v>0</v>
      </c>
      <c r="F53" s="73">
        <f t="shared" si="13"/>
        <v>0</v>
      </c>
      <c r="G53" s="73">
        <f t="shared" si="13"/>
        <v>3111</v>
      </c>
      <c r="H53" s="73">
        <f t="shared" si="13"/>
        <v>37000</v>
      </c>
      <c r="I53" s="73">
        <f t="shared" si="13"/>
        <v>3600</v>
      </c>
      <c r="J53" s="73">
        <f t="shared" si="13"/>
        <v>0</v>
      </c>
      <c r="K53" s="73">
        <f t="shared" si="13"/>
        <v>0</v>
      </c>
      <c r="L53" s="76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s="14" customFormat="1" ht="44.25" customHeight="1" thickBot="1" x14ac:dyDescent="0.35">
      <c r="A54" s="31">
        <v>4469</v>
      </c>
      <c r="B54" s="31" t="s">
        <v>104</v>
      </c>
      <c r="C54" s="31">
        <f>E54+H54+I54+K54</f>
        <v>37000</v>
      </c>
      <c r="D54" s="31"/>
      <c r="E54" s="31">
        <v>0</v>
      </c>
      <c r="F54" s="31"/>
      <c r="G54" s="31">
        <v>3111</v>
      </c>
      <c r="H54" s="31">
        <v>37000</v>
      </c>
      <c r="I54" s="31"/>
      <c r="J54" s="31"/>
      <c r="K54" s="31"/>
      <c r="L54" s="5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s="21" customFormat="1" ht="39.75" customHeight="1" thickBot="1" x14ac:dyDescent="0.35">
      <c r="A55" s="19" t="s">
        <v>43</v>
      </c>
      <c r="B55" s="20" t="s">
        <v>99</v>
      </c>
      <c r="C55" s="31">
        <f>E55+H55+I55+K55</f>
        <v>3600</v>
      </c>
      <c r="D55" s="19"/>
      <c r="E55" s="19">
        <v>0</v>
      </c>
      <c r="F55" s="19">
        <v>0</v>
      </c>
      <c r="G55" s="19"/>
      <c r="H55" s="19"/>
      <c r="I55" s="19">
        <v>3600</v>
      </c>
      <c r="J55" s="19"/>
      <c r="K55" s="19">
        <v>0</v>
      </c>
      <c r="L55" s="53" t="s">
        <v>95</v>
      </c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s="14" customFormat="1" ht="78.75" thickBot="1" x14ac:dyDescent="0.4">
      <c r="A56" s="63" t="s">
        <v>23</v>
      </c>
      <c r="B56" s="63" t="s">
        <v>24</v>
      </c>
      <c r="C56" s="63">
        <f t="shared" ref="C56:K56" si="14">C57+C59</f>
        <v>796491</v>
      </c>
      <c r="D56" s="63">
        <f t="shared" si="14"/>
        <v>0</v>
      </c>
      <c r="E56" s="63">
        <f t="shared" si="14"/>
        <v>129310</v>
      </c>
      <c r="F56" s="63">
        <f t="shared" si="14"/>
        <v>129310</v>
      </c>
      <c r="G56" s="63">
        <f t="shared" si="14"/>
        <v>0</v>
      </c>
      <c r="H56" s="63">
        <f t="shared" si="14"/>
        <v>395330</v>
      </c>
      <c r="I56" s="63">
        <f t="shared" si="14"/>
        <v>45590</v>
      </c>
      <c r="J56" s="63">
        <f t="shared" si="14"/>
        <v>0</v>
      </c>
      <c r="K56" s="63">
        <f t="shared" si="14"/>
        <v>226261</v>
      </c>
      <c r="L56" s="72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s="14" customFormat="1" ht="39" thickBot="1" x14ac:dyDescent="0.4">
      <c r="A57" s="73">
        <v>5203</v>
      </c>
      <c r="B57" s="73" t="s">
        <v>30</v>
      </c>
      <c r="C57" s="77">
        <f>C58</f>
        <v>28800</v>
      </c>
      <c r="D57" s="77">
        <f t="shared" ref="D57:F57" si="15">D58</f>
        <v>0</v>
      </c>
      <c r="E57" s="77">
        <f t="shared" si="15"/>
        <v>28800</v>
      </c>
      <c r="F57" s="77">
        <f t="shared" si="15"/>
        <v>28800</v>
      </c>
      <c r="G57" s="77"/>
      <c r="H57" s="77"/>
      <c r="I57" s="77"/>
      <c r="J57" s="77"/>
      <c r="K57" s="77"/>
      <c r="L57" s="76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s="14" customFormat="1" ht="27" customHeight="1" thickBot="1" x14ac:dyDescent="0.4">
      <c r="A58" s="31">
        <v>6619</v>
      </c>
      <c r="B58" s="31" t="s">
        <v>74</v>
      </c>
      <c r="C58" s="16">
        <v>28800</v>
      </c>
      <c r="D58" s="16"/>
      <c r="E58" s="16">
        <v>28800</v>
      </c>
      <c r="F58" s="16">
        <v>28800</v>
      </c>
      <c r="G58" s="16"/>
      <c r="H58" s="16"/>
      <c r="I58" s="16"/>
      <c r="J58" s="16"/>
      <c r="K58" s="16"/>
      <c r="L58" s="5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s="14" customFormat="1" ht="38.25" thickBot="1" x14ac:dyDescent="0.35">
      <c r="A59" s="73" t="s">
        <v>31</v>
      </c>
      <c r="B59" s="73" t="s">
        <v>32</v>
      </c>
      <c r="C59" s="73">
        <f>C61+C62+C63+C64+C60+C65</f>
        <v>767691</v>
      </c>
      <c r="D59" s="73"/>
      <c r="E59" s="73">
        <f t="shared" ref="E59:F59" si="16">E61+E62+E63+E64+E60+E65</f>
        <v>100510</v>
      </c>
      <c r="F59" s="73">
        <f t="shared" si="16"/>
        <v>100510</v>
      </c>
      <c r="G59" s="73"/>
      <c r="H59" s="73">
        <f>H60+H61+H62+H63+H64+H65</f>
        <v>395330</v>
      </c>
      <c r="I59" s="73">
        <f>I60+I61+I62+I63+I64+I65</f>
        <v>45590</v>
      </c>
      <c r="J59" s="73">
        <v>0</v>
      </c>
      <c r="K59" s="73">
        <f>K60+K61+K62+K63+K64+K65</f>
        <v>226261</v>
      </c>
      <c r="L59" s="76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s="38" customFormat="1" ht="60.75" customHeight="1" thickBot="1" x14ac:dyDescent="0.35">
      <c r="A60" s="31">
        <v>6603</v>
      </c>
      <c r="B60" s="31" t="s">
        <v>86</v>
      </c>
      <c r="C60" s="31">
        <f>E60+H60+I60+K60</f>
        <v>21600</v>
      </c>
      <c r="D60" s="31"/>
      <c r="E60" s="31">
        <v>21600</v>
      </c>
      <c r="F60" s="31">
        <v>21600</v>
      </c>
      <c r="G60" s="31"/>
      <c r="H60" s="31"/>
      <c r="I60" s="31"/>
      <c r="J60" s="31"/>
      <c r="K60" s="31"/>
      <c r="L60" s="56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</row>
    <row r="61" spans="1:52" s="21" customFormat="1" ht="48" customHeight="1" thickBot="1" x14ac:dyDescent="0.35">
      <c r="A61" s="19" t="s">
        <v>44</v>
      </c>
      <c r="B61" s="20" t="s">
        <v>100</v>
      </c>
      <c r="C61" s="31">
        <f t="shared" ref="C61:C65" si="17">E61+H61+I61+K61</f>
        <v>595151</v>
      </c>
      <c r="D61" s="19"/>
      <c r="E61" s="19">
        <v>0</v>
      </c>
      <c r="F61" s="19">
        <v>0</v>
      </c>
      <c r="G61" s="44" t="s">
        <v>102</v>
      </c>
      <c r="H61" s="19">
        <v>368890</v>
      </c>
      <c r="I61" s="19"/>
      <c r="J61" s="60" t="s">
        <v>79</v>
      </c>
      <c r="K61" s="19">
        <v>226261</v>
      </c>
      <c r="L61" s="5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s="21" customFormat="1" ht="46.5" customHeight="1" thickBot="1" x14ac:dyDescent="0.35">
      <c r="A62" s="19" t="s">
        <v>44</v>
      </c>
      <c r="B62" s="20" t="s">
        <v>101</v>
      </c>
      <c r="C62" s="31">
        <f t="shared" si="17"/>
        <v>26440</v>
      </c>
      <c r="D62" s="19"/>
      <c r="E62" s="19">
        <v>0</v>
      </c>
      <c r="F62" s="19">
        <v>0</v>
      </c>
      <c r="G62" s="44" t="s">
        <v>103</v>
      </c>
      <c r="H62" s="19">
        <v>26440</v>
      </c>
      <c r="I62" s="19"/>
      <c r="J62" s="19" t="s">
        <v>80</v>
      </c>
      <c r="K62" s="19"/>
      <c r="L62" s="5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s="21" customFormat="1" ht="57.75" customHeight="1" thickBot="1" x14ac:dyDescent="0.35">
      <c r="A63" s="19">
        <v>6603</v>
      </c>
      <c r="B63" s="20" t="s">
        <v>81</v>
      </c>
      <c r="C63" s="31">
        <f t="shared" si="17"/>
        <v>11590</v>
      </c>
      <c r="D63" s="19"/>
      <c r="E63" s="19"/>
      <c r="F63" s="19"/>
      <c r="G63" s="19"/>
      <c r="H63" s="19"/>
      <c r="I63" s="19">
        <v>11590</v>
      </c>
      <c r="J63" s="19"/>
      <c r="K63" s="19"/>
      <c r="L63" s="5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s="21" customFormat="1" ht="118.5" customHeight="1" thickBot="1" x14ac:dyDescent="0.35">
      <c r="A64" s="50">
        <v>6619</v>
      </c>
      <c r="B64" s="39" t="s">
        <v>66</v>
      </c>
      <c r="C64" s="31">
        <f t="shared" si="17"/>
        <v>78910</v>
      </c>
      <c r="D64" s="50" t="s">
        <v>53</v>
      </c>
      <c r="E64" s="50">
        <v>78910</v>
      </c>
      <c r="F64" s="50">
        <v>78910</v>
      </c>
      <c r="G64" s="50"/>
      <c r="H64" s="50"/>
      <c r="I64" s="50"/>
      <c r="J64" s="50"/>
      <c r="K64" s="50"/>
      <c r="L64" s="5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s="21" customFormat="1" ht="84.75" customHeight="1" thickBot="1" x14ac:dyDescent="0.35">
      <c r="A65" s="19">
        <v>6619</v>
      </c>
      <c r="B65" s="45" t="s">
        <v>75</v>
      </c>
      <c r="C65" s="31">
        <f t="shared" si="17"/>
        <v>34000</v>
      </c>
      <c r="D65" s="19"/>
      <c r="E65" s="19"/>
      <c r="F65" s="19"/>
      <c r="G65" s="19"/>
      <c r="H65" s="19"/>
      <c r="I65" s="19">
        <v>34000</v>
      </c>
      <c r="J65" s="19"/>
      <c r="K65" s="19"/>
      <c r="L65" s="54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s="18" customFormat="1" ht="45" customHeight="1" thickBot="1" x14ac:dyDescent="0.4">
      <c r="A66" s="63" t="s">
        <v>58</v>
      </c>
      <c r="B66" s="65" t="s">
        <v>59</v>
      </c>
      <c r="C66" s="66">
        <f>C67</f>
        <v>100000</v>
      </c>
      <c r="D66" s="66">
        <f t="shared" ref="D66:K66" si="18">D67</f>
        <v>0</v>
      </c>
      <c r="E66" s="66">
        <f t="shared" si="18"/>
        <v>0</v>
      </c>
      <c r="F66" s="66">
        <f t="shared" si="18"/>
        <v>0</v>
      </c>
      <c r="G66" s="66">
        <f t="shared" si="18"/>
        <v>0</v>
      </c>
      <c r="H66" s="66">
        <f t="shared" si="18"/>
        <v>0</v>
      </c>
      <c r="I66" s="66">
        <f>I67</f>
        <v>100000</v>
      </c>
      <c r="J66" s="66">
        <f t="shared" si="18"/>
        <v>0</v>
      </c>
      <c r="K66" s="66">
        <f t="shared" si="18"/>
        <v>0</v>
      </c>
      <c r="L66" s="64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</row>
    <row r="67" spans="1:52" s="14" customFormat="1" ht="38.25" thickBot="1" x14ac:dyDescent="0.35">
      <c r="A67" s="73" t="s">
        <v>29</v>
      </c>
      <c r="B67" s="73" t="s">
        <v>30</v>
      </c>
      <c r="C67" s="78">
        <f>C68</f>
        <v>100000</v>
      </c>
      <c r="D67" s="78"/>
      <c r="E67" s="78">
        <f t="shared" ref="E67:F67" si="19">E68</f>
        <v>0</v>
      </c>
      <c r="F67" s="78">
        <f t="shared" si="19"/>
        <v>0</v>
      </c>
      <c r="G67" s="78"/>
      <c r="H67" s="78"/>
      <c r="I67" s="78">
        <f>I68</f>
        <v>100000</v>
      </c>
      <c r="J67" s="78"/>
      <c r="K67" s="78"/>
      <c r="L67" s="76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s="14" customFormat="1" ht="75.75" thickBot="1" x14ac:dyDescent="0.35">
      <c r="A68" s="19">
        <v>2832</v>
      </c>
      <c r="B68" s="49" t="s">
        <v>84</v>
      </c>
      <c r="C68" s="19">
        <v>100000</v>
      </c>
      <c r="D68" s="19"/>
      <c r="E68" s="19">
        <v>0</v>
      </c>
      <c r="F68" s="19">
        <v>0</v>
      </c>
      <c r="G68" s="19"/>
      <c r="H68" s="19"/>
      <c r="I68" s="19">
        <v>100000</v>
      </c>
      <c r="J68" s="19"/>
      <c r="K68" s="19"/>
      <c r="L68" s="5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s="13" customFormat="1" ht="38.25" thickBot="1" x14ac:dyDescent="0.35">
      <c r="A69" s="27"/>
      <c r="B69" s="27" t="s">
        <v>45</v>
      </c>
      <c r="C69" s="27">
        <f>SUM(C70:C71)</f>
        <v>300332</v>
      </c>
      <c r="D69" s="27"/>
      <c r="E69" s="27">
        <f t="shared" ref="E69:F69" si="20">SUM(E70:E71)</f>
        <v>300332</v>
      </c>
      <c r="F69" s="27">
        <f t="shared" si="20"/>
        <v>300332</v>
      </c>
      <c r="G69" s="27"/>
      <c r="H69" s="27">
        <v>0</v>
      </c>
      <c r="I69" s="27">
        <v>0</v>
      </c>
      <c r="J69" s="27"/>
      <c r="K69" s="27">
        <v>0</v>
      </c>
      <c r="L69" s="53"/>
    </row>
    <row r="70" spans="1:52" s="36" customFormat="1" ht="19.5" thickBot="1" x14ac:dyDescent="0.35">
      <c r="A70" s="31"/>
      <c r="B70" s="31" t="s">
        <v>54</v>
      </c>
      <c r="C70" s="31">
        <v>133332</v>
      </c>
      <c r="D70" s="31"/>
      <c r="E70" s="31">
        <v>133332</v>
      </c>
      <c r="F70" s="31">
        <v>133332</v>
      </c>
      <c r="G70" s="31"/>
      <c r="H70" s="31"/>
      <c r="I70" s="31"/>
      <c r="J70" s="31"/>
      <c r="K70" s="31"/>
      <c r="L70" s="56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</row>
    <row r="71" spans="1:52" s="36" customFormat="1" ht="19.5" thickBot="1" x14ac:dyDescent="0.35">
      <c r="A71" s="31"/>
      <c r="B71" s="31" t="s">
        <v>51</v>
      </c>
      <c r="C71" s="31">
        <v>167000</v>
      </c>
      <c r="D71" s="31"/>
      <c r="E71" s="31">
        <v>167000</v>
      </c>
      <c r="F71" s="31">
        <v>167000</v>
      </c>
      <c r="G71" s="31"/>
      <c r="H71" s="31">
        <v>0</v>
      </c>
      <c r="I71" s="31">
        <v>0</v>
      </c>
      <c r="J71" s="31"/>
      <c r="K71" s="31">
        <v>0</v>
      </c>
      <c r="L71" s="56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</row>
    <row r="72" spans="1:52" x14ac:dyDescent="0.25">
      <c r="A72" s="3"/>
    </row>
    <row r="74" spans="1:52" ht="15.75" x14ac:dyDescent="0.25">
      <c r="H74" s="7" t="s">
        <v>47</v>
      </c>
      <c r="K74" s="4"/>
    </row>
    <row r="75" spans="1:52" ht="18.75" x14ac:dyDescent="0.25">
      <c r="H75" s="5"/>
      <c r="I75" s="1" t="s">
        <v>63</v>
      </c>
      <c r="K75" s="7"/>
    </row>
    <row r="76" spans="1:52" ht="18.75" x14ac:dyDescent="0.25">
      <c r="H76" s="5"/>
      <c r="K76" s="5"/>
    </row>
    <row r="77" spans="1:52" ht="18.75" x14ac:dyDescent="0.25">
      <c r="H77" s="5"/>
      <c r="K77" s="5"/>
    </row>
    <row r="78" spans="1:52" ht="18.75" x14ac:dyDescent="0.25">
      <c r="H78" s="5"/>
    </row>
  </sheetData>
  <mergeCells count="10">
    <mergeCell ref="C1:K1"/>
    <mergeCell ref="C2:K2"/>
    <mergeCell ref="C4:K4"/>
    <mergeCell ref="A6:A9"/>
    <mergeCell ref="B6:B9"/>
    <mergeCell ref="C6:C9"/>
    <mergeCell ref="D6:K7"/>
    <mergeCell ref="D8:F8"/>
    <mergeCell ref="G8:H8"/>
    <mergeCell ref="J8:K8"/>
  </mergeCells>
  <pageMargins left="0" right="0" top="0" bottom="0" header="0" footer="0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Общо</vt:lpstr>
      <vt:lpstr>Общо!Печат_заглавия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admin</cp:lastModifiedBy>
  <cp:lastPrinted>2024-02-06T07:15:07Z</cp:lastPrinted>
  <dcterms:created xsi:type="dcterms:W3CDTF">2023-12-20T10:19:31Z</dcterms:created>
  <dcterms:modified xsi:type="dcterms:W3CDTF">2024-02-06T07:15:45Z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