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192.168.20.2\Delovodstvo\Отчет към 31.12.2020 год\2020\"/>
    </mc:Choice>
  </mc:AlternateContent>
  <bookViews>
    <workbookView xWindow="0" yWindow="0" windowWidth="21600" windowHeight="9630"/>
  </bookViews>
  <sheets>
    <sheet name="Sheet1" sheetId="21" r:id="rId1"/>
  </sheets>
  <definedNames>
    <definedName name="_xlnm.Print_Titles" localSheetId="0">Sheet1!$11:$11</definedName>
  </definedNames>
  <calcPr calcId="162913"/>
</workbook>
</file>

<file path=xl/calcChain.xml><?xml version="1.0" encoding="utf-8"?>
<calcChain xmlns="http://schemas.openxmlformats.org/spreadsheetml/2006/main">
  <c r="I72" i="21" l="1"/>
  <c r="Q31" i="21" l="1"/>
  <c r="Q13" i="21"/>
  <c r="P31" i="21"/>
  <c r="W25" i="21"/>
  <c r="G25" i="21" s="1"/>
  <c r="V25" i="21"/>
  <c r="W39" i="21"/>
  <c r="V39" i="21"/>
  <c r="K91" i="21" l="1"/>
  <c r="O92" i="21"/>
  <c r="Q92" i="21"/>
  <c r="Q100" i="21"/>
  <c r="G98" i="21"/>
  <c r="G97" i="21"/>
  <c r="I84" i="21"/>
  <c r="K84" i="21"/>
  <c r="K112" i="21"/>
  <c r="K110" i="21" s="1"/>
  <c r="I112" i="21"/>
  <c r="I110" i="21" s="1"/>
  <c r="G112" i="21"/>
  <c r="D112" i="21"/>
  <c r="D110" i="21" s="1"/>
  <c r="K72" i="21"/>
  <c r="G79" i="21"/>
  <c r="F79" i="21"/>
  <c r="D84" i="21"/>
  <c r="G86" i="21"/>
  <c r="F86" i="21"/>
  <c r="G85" i="21"/>
  <c r="F85" i="21"/>
  <c r="G80" i="21"/>
  <c r="F80" i="21"/>
  <c r="G78" i="21"/>
  <c r="F78" i="21"/>
  <c r="G77" i="21"/>
  <c r="F77" i="21"/>
  <c r="G113" i="21"/>
  <c r="F113" i="21"/>
  <c r="G114" i="21"/>
  <c r="F114" i="21"/>
  <c r="G76" i="21"/>
  <c r="F76" i="21"/>
  <c r="K71" i="21" l="1"/>
  <c r="G71" i="21" s="1"/>
  <c r="F112" i="21"/>
  <c r="Q91" i="21"/>
  <c r="D72" i="21"/>
  <c r="D71" i="21" s="1"/>
  <c r="G75" i="21"/>
  <c r="G74" i="21"/>
  <c r="G73" i="21"/>
  <c r="F75" i="21"/>
  <c r="F74" i="21"/>
  <c r="F73" i="21"/>
  <c r="P42" i="21"/>
  <c r="F32" i="21"/>
  <c r="I71" i="21"/>
  <c r="V13" i="21"/>
  <c r="W13" i="21"/>
  <c r="V41" i="21"/>
  <c r="W41" i="21"/>
  <c r="V110" i="21"/>
  <c r="W110" i="21"/>
  <c r="V134" i="21"/>
  <c r="W134" i="21"/>
  <c r="V151" i="21"/>
  <c r="W151" i="21"/>
  <c r="I100" i="21"/>
  <c r="I91" i="21" s="1"/>
  <c r="G104" i="21"/>
  <c r="F104" i="21"/>
  <c r="G23" i="21"/>
  <c r="G24" i="21"/>
  <c r="F24" i="21"/>
  <c r="F23" i="21"/>
  <c r="E23" i="21"/>
  <c r="D23" i="21"/>
  <c r="K13" i="21"/>
  <c r="G63" i="21"/>
  <c r="F63" i="21"/>
  <c r="G103" i="21"/>
  <c r="F103" i="21"/>
  <c r="K67" i="21"/>
  <c r="I67" i="21"/>
  <c r="I64" i="21" s="1"/>
  <c r="O67" i="21"/>
  <c r="N67" i="21"/>
  <c r="G70" i="21"/>
  <c r="G69" i="21"/>
  <c r="F70" i="21"/>
  <c r="F69" i="21"/>
  <c r="G84" i="21"/>
  <c r="F84" i="21"/>
  <c r="G87" i="21"/>
  <c r="F87" i="21"/>
  <c r="G40" i="21"/>
  <c r="F40" i="21"/>
  <c r="G26" i="21"/>
  <c r="F26" i="21"/>
  <c r="W12" i="21" l="1"/>
  <c r="V12" i="21"/>
  <c r="I41" i="21"/>
  <c r="G61" i="21"/>
  <c r="F61" i="21"/>
  <c r="G60" i="21"/>
  <c r="F60" i="21"/>
  <c r="G96" i="21"/>
  <c r="F96" i="21"/>
  <c r="G39" i="21"/>
  <c r="P100" i="21"/>
  <c r="P92" i="21"/>
  <c r="F98" i="21"/>
  <c r="F97" i="21"/>
  <c r="G35" i="21"/>
  <c r="F35" i="21"/>
  <c r="G34" i="21"/>
  <c r="F34" i="21"/>
  <c r="J31" i="21"/>
  <c r="I31" i="21"/>
  <c r="I13" i="21" s="1"/>
  <c r="Q42" i="21"/>
  <c r="G42" i="21" s="1"/>
  <c r="O64" i="21"/>
  <c r="G64" i="21" s="1"/>
  <c r="T100" i="21"/>
  <c r="T91" i="21" s="1"/>
  <c r="T41" i="21" s="1"/>
  <c r="S100" i="21"/>
  <c r="O100" i="21"/>
  <c r="O91" i="21" s="1"/>
  <c r="D92" i="21"/>
  <c r="D100" i="21"/>
  <c r="D64" i="21"/>
  <c r="D42" i="21"/>
  <c r="E42" i="21"/>
  <c r="F42" i="21"/>
  <c r="E92" i="21"/>
  <c r="N92" i="21"/>
  <c r="N91" i="21" s="1"/>
  <c r="G99" i="21"/>
  <c r="F99" i="21"/>
  <c r="G95" i="21"/>
  <c r="F95" i="21"/>
  <c r="G94" i="21"/>
  <c r="F94" i="21"/>
  <c r="G93" i="21"/>
  <c r="F93" i="21"/>
  <c r="E100" i="21"/>
  <c r="G105" i="21"/>
  <c r="F105" i="21"/>
  <c r="G102" i="21"/>
  <c r="F102" i="21"/>
  <c r="G101" i="21"/>
  <c r="F101" i="21"/>
  <c r="G88" i="21"/>
  <c r="F88" i="21"/>
  <c r="F71" i="21"/>
  <c r="N64" i="21"/>
  <c r="F64" i="21" s="1"/>
  <c r="G90" i="21"/>
  <c r="F90" i="21"/>
  <c r="G89" i="21"/>
  <c r="F89" i="21"/>
  <c r="G81" i="21"/>
  <c r="F81" i="21"/>
  <c r="G72" i="21"/>
  <c r="F72" i="21"/>
  <c r="G68" i="21"/>
  <c r="F68" i="21"/>
  <c r="G67" i="21"/>
  <c r="F67" i="21"/>
  <c r="G66" i="21"/>
  <c r="F66" i="21"/>
  <c r="G65" i="21"/>
  <c r="F65" i="21"/>
  <c r="G91" i="21" l="1"/>
  <c r="F100" i="21"/>
  <c r="N41" i="21"/>
  <c r="G100" i="21"/>
  <c r="F92" i="21"/>
  <c r="E91" i="21"/>
  <c r="D91" i="21"/>
  <c r="S91" i="21"/>
  <c r="P91" i="21"/>
  <c r="P41" i="21" s="1"/>
  <c r="G52" i="21"/>
  <c r="F52" i="21"/>
  <c r="G51" i="21"/>
  <c r="F51" i="21"/>
  <c r="G50" i="21"/>
  <c r="F50" i="21"/>
  <c r="G49" i="21"/>
  <c r="F49" i="21"/>
  <c r="G48" i="21"/>
  <c r="F48" i="21"/>
  <c r="G47" i="21"/>
  <c r="F47" i="21"/>
  <c r="G46" i="21"/>
  <c r="F46" i="21"/>
  <c r="G45" i="21"/>
  <c r="F45" i="21"/>
  <c r="G44" i="21"/>
  <c r="F44" i="21"/>
  <c r="G43" i="21"/>
  <c r="F43" i="21"/>
  <c r="G115" i="21"/>
  <c r="F115" i="21"/>
  <c r="G116" i="21"/>
  <c r="F116" i="21"/>
  <c r="G117" i="21"/>
  <c r="F117" i="21"/>
  <c r="O31" i="21"/>
  <c r="N31" i="21"/>
  <c r="E31" i="21"/>
  <c r="D31" i="21"/>
  <c r="F39" i="21"/>
  <c r="E39" i="21"/>
  <c r="D39" i="21"/>
  <c r="G36" i="21"/>
  <c r="F36" i="21"/>
  <c r="G33" i="21"/>
  <c r="F33" i="21"/>
  <c r="G32" i="21"/>
  <c r="F91" i="21" l="1"/>
  <c r="F41" i="21" s="1"/>
  <c r="F31" i="21"/>
  <c r="G31" i="21"/>
  <c r="D25" i="21"/>
  <c r="D13" i="21" s="1"/>
  <c r="E25" i="21"/>
  <c r="E13" i="21" s="1"/>
  <c r="P25" i="21"/>
  <c r="P13" i="21" s="1"/>
  <c r="F25" i="21"/>
  <c r="G16" i="21"/>
  <c r="F16" i="21"/>
  <c r="T151" i="21"/>
  <c r="S151" i="21"/>
  <c r="Q151" i="21"/>
  <c r="P151" i="21"/>
  <c r="O151" i="21"/>
  <c r="N151" i="21"/>
  <c r="L151" i="21"/>
  <c r="K151" i="21"/>
  <c r="J151" i="21"/>
  <c r="I151" i="21"/>
  <c r="E151" i="21"/>
  <c r="T134" i="21"/>
  <c r="S134" i="21"/>
  <c r="Q134" i="21"/>
  <c r="P134" i="21"/>
  <c r="O134" i="21"/>
  <c r="N134" i="21"/>
  <c r="L134" i="21"/>
  <c r="K134" i="21"/>
  <c r="J134" i="21"/>
  <c r="I134" i="21"/>
  <c r="E134" i="21"/>
  <c r="T110" i="21"/>
  <c r="S110" i="21"/>
  <c r="Q110" i="21"/>
  <c r="P110" i="21"/>
  <c r="O110" i="21"/>
  <c r="N110" i="21"/>
  <c r="L110" i="21"/>
  <c r="J110" i="21"/>
  <c r="E110" i="21"/>
  <c r="S41" i="21"/>
  <c r="O41" i="21"/>
  <c r="L41" i="21"/>
  <c r="K41" i="21"/>
  <c r="J41" i="21"/>
  <c r="E41" i="21"/>
  <c r="D41" i="21"/>
  <c r="T13" i="21"/>
  <c r="O13" i="21"/>
  <c r="D134" i="21"/>
  <c r="N13" i="21"/>
  <c r="S13" i="21"/>
  <c r="J13" i="21"/>
  <c r="L13" i="21"/>
  <c r="D151" i="21"/>
  <c r="G134" i="21" l="1"/>
  <c r="T12" i="21"/>
  <c r="G110" i="21"/>
  <c r="F134" i="21"/>
  <c r="D12" i="21"/>
  <c r="G13" i="21"/>
  <c r="O12" i="21"/>
  <c r="G151" i="21"/>
  <c r="K12" i="21"/>
  <c r="E12" i="21"/>
  <c r="J12" i="21"/>
  <c r="S12" i="21"/>
  <c r="N12" i="21"/>
  <c r="F13" i="21"/>
  <c r="L12" i="21"/>
  <c r="P12" i="21"/>
  <c r="F151" i="21"/>
  <c r="F110" i="21"/>
  <c r="I12" i="21"/>
  <c r="F12" i="21" l="1"/>
  <c r="G92" i="21"/>
  <c r="Q41" i="21"/>
  <c r="Q12" i="21" s="1"/>
  <c r="G12" i="21" s="1"/>
  <c r="G41" i="21" l="1"/>
</calcChain>
</file>

<file path=xl/comments1.xml><?xml version="1.0" encoding="utf-8"?>
<comments xmlns="http://schemas.openxmlformats.org/spreadsheetml/2006/main">
  <authors>
    <author>npavlov</author>
  </authors>
  <commentList>
    <comment ref="B188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<sst xmlns="http://schemas.openxmlformats.org/spreadsheetml/2006/main" count="286" uniqueCount="145">
  <si>
    <t>Сметна стойност</t>
  </si>
  <si>
    <t>Усвоено към  отчетния период</t>
  </si>
  <si>
    <t>§</t>
  </si>
  <si>
    <t>ОБЩО:</t>
  </si>
  <si>
    <t>Основен ремонт на дълготрайни материални активи</t>
  </si>
  <si>
    <t>Придобиване на дълготрайни материални активи</t>
  </si>
  <si>
    <t>Капиталови трансфери</t>
  </si>
  <si>
    <t xml:space="preserve"> Придобиване на нематериални дълготрайни активи</t>
  </si>
  <si>
    <t>Придобиване на земя</t>
  </si>
  <si>
    <t>Уточнен план</t>
  </si>
  <si>
    <t>Източници на финансиране, в т.ч.:</t>
  </si>
  <si>
    <t>Година начало - година край на изпълнение на обекта</t>
  </si>
  <si>
    <t>в т.ч. от 31-13</t>
  </si>
  <si>
    <t>Европейски средства, със съответното съфинансиране</t>
  </si>
  <si>
    <t>Функция 01</t>
  </si>
  <si>
    <t>Функция 02</t>
  </si>
  <si>
    <t>Функция 03</t>
  </si>
  <si>
    <t>Функция 04</t>
  </si>
  <si>
    <t>Функция 05</t>
  </si>
  <si>
    <t>Функция 06</t>
  </si>
  <si>
    <t>Функция 07</t>
  </si>
  <si>
    <t>Функция 08</t>
  </si>
  <si>
    <t>9а</t>
  </si>
  <si>
    <t>(в лева)</t>
  </si>
  <si>
    <t>10а</t>
  </si>
  <si>
    <t>ППР</t>
  </si>
  <si>
    <t>Обекти</t>
  </si>
  <si>
    <t>…………………………………………….</t>
  </si>
  <si>
    <t>…………………………………..</t>
  </si>
  <si>
    <t>придобиване на компютри и хардуер</t>
  </si>
  <si>
    <t>придобиване на друго оборудване, машини и съоръжения</t>
  </si>
  <si>
    <t>придобиване на транспортни средства</t>
  </si>
  <si>
    <t>придобиване на стопански инвентар</t>
  </si>
  <si>
    <t>придобиване на други ДМА</t>
  </si>
  <si>
    <t>Общи държавни служби</t>
  </si>
  <si>
    <t>Отбрана и сигурност</t>
  </si>
  <si>
    <t>Образование</t>
  </si>
  <si>
    <t>Здравеопазване</t>
  </si>
  <si>
    <t xml:space="preserve"> Социално осигуряване, подпомагане и грижи</t>
  </si>
  <si>
    <t xml:space="preserve"> Жилищно строителство, благоустройство, комунално стопанство и опазване на околната среда</t>
  </si>
  <si>
    <t>Почивно дело, култура, религиозни дейности</t>
  </si>
  <si>
    <t>Икономически дейности и услуги</t>
  </si>
  <si>
    <t>ОБЩИНА</t>
  </si>
  <si>
    <t>Усвоено до края на предходната година</t>
  </si>
  <si>
    <t>Предоставени целеви субсидии и трансфери от държавния бюджет и трансфери от други бюджетни организации</t>
  </si>
  <si>
    <t>………………………….</t>
  </si>
  <si>
    <t>………………………………………</t>
  </si>
  <si>
    <t>…………………………………….</t>
  </si>
  <si>
    <t>……………………………….</t>
  </si>
  <si>
    <t>КОД ПО ЕБК</t>
  </si>
  <si>
    <t>код на ССЕС - 42, 96, 97, 98</t>
  </si>
  <si>
    <t xml:space="preserve">в т.ч. от 31-13 </t>
  </si>
  <si>
    <t>придобиване на сгради</t>
  </si>
  <si>
    <t>изграждане на инфраструктурни обекти</t>
  </si>
  <si>
    <t>……………………………………</t>
  </si>
  <si>
    <t>МиС</t>
  </si>
  <si>
    <t>………………………………..</t>
  </si>
  <si>
    <t>обекти</t>
  </si>
  <si>
    <t>Тел. за контакт:................................</t>
  </si>
  <si>
    <t>Параграф по ЕБК 31-11; 31-12; 31-13; 31-18; 61-00</t>
  </si>
  <si>
    <t>Забележка: Необходимо е данните в разчета да се организират чрез съставяне на формули, както следва:</t>
  </si>
  <si>
    <t>2. Всеки параграф  трябва да е сбор на стойностите на функциите в него;</t>
  </si>
  <si>
    <t>3. Всяка функция в параграфа трябва да е сбор от стойностите на подпараграфите;</t>
  </si>
  <si>
    <t>4. Сумата на подпараграфа трябва да е сбор от стойностите на редовете с разходните позиции за изграждане на обекти и/или придобиване на активите в подпараграфа.</t>
  </si>
  <si>
    <t>1. Ред "ОБЩО" трябва да е сбор от сумите по параграфите;</t>
  </si>
  <si>
    <t>придобиване на програмни продукти и лицензи за програмни продукти</t>
  </si>
  <si>
    <t>придобиване на други нематериални дълготрайни активи</t>
  </si>
  <si>
    <t>капиталови трансфери за нефинансови предприятия</t>
  </si>
  <si>
    <t>капиталови трансфери за организации с нестопанска цел</t>
  </si>
  <si>
    <t>дата</t>
  </si>
  <si>
    <t>Изготвил:</t>
  </si>
  <si>
    <t>Главен счетоводител:</t>
  </si>
  <si>
    <t xml:space="preserve">Ръководител: </t>
  </si>
  <si>
    <t>Параграф по ЕБК: 45-00; 46-00; 64-00;74-00; 78-00; 83-11; 83-12; 83-71; 83-72; Други източници</t>
  </si>
  <si>
    <t>Уточнен план   /к.6 = к.9 + к.12 + к.14 + к.17 + к.20/</t>
  </si>
  <si>
    <t>Усвоено към  отчетния период    /к.7 = к.10 + к.13 + к.15 + к.18 + к.21/</t>
  </si>
  <si>
    <t>5. Уточнен план за обект /в колона 6/ е сума от уточнените планове по източници на финансиране /колони 9, 12, 14, 17 и 20/</t>
  </si>
  <si>
    <t>Преходен остатък  по бюджета с източник целеви субсидии и трансфери от държавния бюджет и от други бюджетни организации</t>
  </si>
  <si>
    <t>Собствени средства, вкл. преходен остатък</t>
  </si>
  <si>
    <t>Други източници за финансиране -(дарения, ПУДООС, заеми, други), вкл. преходен остатък</t>
  </si>
  <si>
    <t>РАЗЧЕТ ЗА ФИНАНСИРАНЕ НА КАПИТАЛОВИТЕ РАЗХОДИ</t>
  </si>
  <si>
    <t>Наименование, местонахождение и функционално предназначение на обектите и № на проектите, финансирани със средства от ЕС</t>
  </si>
  <si>
    <t>Съгласувал:</t>
  </si>
  <si>
    <t>Основен ремонт на СУ/средно училище/ "Кирил и Методий"и съфинансиране</t>
  </si>
  <si>
    <t>РУДОЗЕМ</t>
  </si>
  <si>
    <t>Основен ремонт на тротоари в гр.Рудозем</t>
  </si>
  <si>
    <t>Облагородяване на централна част с.Елховец по ПМС 348/18.12.2019</t>
  </si>
  <si>
    <t>31-18</t>
  </si>
  <si>
    <t xml:space="preserve">Реконстр. и рехабилитация на общ.пътища на територията на община Рудозем-Обект № 1 „Реконструкция и рехабилитация на път SML1214/II86, Рудозем – граница Гърция/- Чепинци – махала - Обект № 2 „Реконструкция на път SML 3218/II86, Средногорци – Рудозем /- Боево от км 0+000 до км 3+951”- Обект № 3 „Реконструкция на път SML 3217/II86, Рудозем – граница Гърция/- с. Бреза от км 0+000 до км 3+500” - Обект № 4 „Рехабилитация на път SML 2211/II86, Рудозем – граница Гърция/- Грамаде – Оглед”.  </t>
  </si>
  <si>
    <t>Общ устройствен план - програмен продукт на община Рудозем</t>
  </si>
  <si>
    <t xml:space="preserve">                (Милена Русева, гл.счетоводител)</t>
  </si>
  <si>
    <t>Тел. за контакт:0895447313</t>
  </si>
  <si>
    <t xml:space="preserve">                     (Милена Русева)</t>
  </si>
  <si>
    <t xml:space="preserve">     (Румен Пехливанов, кмет)</t>
  </si>
  <si>
    <t>(инж.Ю.Калчева, директор дирекция ТСУ звеното по чл. 5, ал.6 от Закона за устройство на територията)</t>
  </si>
  <si>
    <t>Тел. за контакт:0896663110</t>
  </si>
  <si>
    <t xml:space="preserve">Сървър </t>
  </si>
  <si>
    <t>Конферентна система</t>
  </si>
  <si>
    <t>31-11</t>
  </si>
  <si>
    <t>Готварска печка</t>
  </si>
  <si>
    <t>Компютър -3бр.</t>
  </si>
  <si>
    <t>Санитарно-охранителна зона на водовземно съъоръжение за мин.вода</t>
  </si>
  <si>
    <t>Изгр.на вътрешна канализационна и водопроводна мрежа кв.Мейково/финансиран със средства от ПУДООС/</t>
  </si>
  <si>
    <t>61-01</t>
  </si>
  <si>
    <t>Детска площадка на ул."Кап.Петко войвода" със средства по ПМС 348/18.12.2019г.</t>
  </si>
  <si>
    <t>Водовземно съоръжение-експлоатационен сондаж ПЕС -1ХГ гр.Рудозем по ПМС165/07.08.2018</t>
  </si>
  <si>
    <t>Косачка</t>
  </si>
  <si>
    <t>Водоем за напояване</t>
  </si>
  <si>
    <t>31-13</t>
  </si>
  <si>
    <t>64-00</t>
  </si>
  <si>
    <t>СН на реконстр.ул."Акация", с.Чепинци</t>
  </si>
  <si>
    <t>СН на обект:Облагородяване на центр.част в с.Чепини</t>
  </si>
  <si>
    <t>Програматор за поливна система</t>
  </si>
  <si>
    <t>Комплект филтър и помпа -водоем за напояване</t>
  </si>
  <si>
    <t>ППР Канализация кв.Възраждане</t>
  </si>
  <si>
    <t>Вертикализатор за хора с увеждания</t>
  </si>
  <si>
    <t>45-01</t>
  </si>
  <si>
    <t>възст.ДДС</t>
  </si>
  <si>
    <t>Изграждане на дъждовна канализация в кв.Възраждане</t>
  </si>
  <si>
    <t>Закупуване на сграда за кметство в с.Чепинци</t>
  </si>
  <si>
    <t>По ПМС 348 от 18.12.2019, за ремонт и реконструкция на улици и пътища на територията на община Рудозем, вкл.реконстр.на улици: ул.Рибница - 19440; ул.Сопотот - 125169+67470;ул.Бърчево -  169100+170100</t>
  </si>
  <si>
    <t>Изграждане на инфр.обект водопровод в с.Чепинци. По ПМС 360/10.12.2020 - 910 000лв.</t>
  </si>
  <si>
    <t>Възстановяване на водосток в кв.24.с.Пловдивци по ПМС 352/10.12.20</t>
  </si>
  <si>
    <t>Изграждне на водоем и външен водопровод в местността Елидже по ПМС 360/10.12.2020</t>
  </si>
  <si>
    <t>Придобиване на сгради</t>
  </si>
  <si>
    <t>Компютъри и скенер</t>
  </si>
  <si>
    <t>Готварска печка в СУ с.Чепинци</t>
  </si>
  <si>
    <t>Тонколони в СУ с.Чепинци 2бр</t>
  </si>
  <si>
    <t>Телескоп</t>
  </si>
  <si>
    <t>планза периода: от 01.01.2020 г. до 31.12.2020 г.</t>
  </si>
  <si>
    <t>Приложение №2</t>
  </si>
  <si>
    <t>Програмен продукт ARDUINO СУ с.Чепинци</t>
  </si>
  <si>
    <t>Програмен продукт ARDUINO ОУ с.Елховец</t>
  </si>
  <si>
    <t>Интерактивен  дисплей СУ с.Чепинци</t>
  </si>
  <si>
    <t>Интерактивен  дисплей ОУ с.Елховец</t>
  </si>
  <si>
    <t>Стереоскопичен дисплей</t>
  </si>
  <si>
    <t xml:space="preserve">Камера за свързване </t>
  </si>
  <si>
    <t>31-11;61-01</t>
  </si>
  <si>
    <t>Компютър  СУ Чепинци /11бр/</t>
  </si>
  <si>
    <t>Компюър ОУ с.Елховец /5бр/</t>
  </si>
  <si>
    <t>Компютър  СУ Рудозем /29бр/</t>
  </si>
  <si>
    <t>Климатик</t>
  </si>
  <si>
    <t>Изграждане на подпорна стена ул.о.т.236 до о.т.240 в кв.27 с.Пловдивци ПМС 250/4.09.20</t>
  </si>
  <si>
    <t>Изграждане на подпорна стена на гробищен парк с.Сопота ПМС 250/4.09.20</t>
  </si>
  <si>
    <t>Изграждане на подпорна стена ул.Рожен от о.т.463 до о.т.466 ПМС 357/19.12.2019г.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</si>
</sst>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b/>
      <i/>
      <sz val="12"/>
      <color indexed="1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name val="Times New Roman CYR"/>
      <charset val="204"/>
    </font>
    <font>
      <b/>
      <sz val="12"/>
      <name val="Times New Roman CYR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Arial Black"/>
      <family val="2"/>
      <charset val="204"/>
    </font>
    <font>
      <b/>
      <sz val="12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sz val="10.5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69">
    <xf numFmtId="0" fontId="0" fillId="0" borderId="0" xfId="0"/>
    <xf numFmtId="0" fontId="0" fillId="0" borderId="1" xfId="0" applyBorder="1" applyAlignment="1">
      <alignment horizontal="centerContinuous" vertical="center" wrapText="1"/>
    </xf>
    <xf numFmtId="0" fontId="13" fillId="0" borderId="1" xfId="0" applyFont="1" applyBorder="1"/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2" xfId="0" applyFont="1" applyBorder="1" applyAlignment="1">
      <alignment wrapText="1"/>
    </xf>
    <xf numFmtId="0" fontId="0" fillId="0" borderId="0" xfId="0" applyBorder="1"/>
    <xf numFmtId="0" fontId="14" fillId="0" borderId="0" xfId="0" applyFont="1" applyBorder="1"/>
    <xf numFmtId="0" fontId="0" fillId="0" borderId="1" xfId="0" applyFont="1" applyBorder="1"/>
    <xf numFmtId="0" fontId="0" fillId="0" borderId="0" xfId="0" applyFill="1"/>
    <xf numFmtId="0" fontId="1" fillId="0" borderId="0" xfId="0" applyFont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Continuous" vertical="center" wrapText="1"/>
    </xf>
    <xf numFmtId="0" fontId="0" fillId="0" borderId="2" xfId="0" applyFont="1" applyFill="1" applyBorder="1" applyAlignment="1">
      <alignment wrapText="1"/>
    </xf>
    <xf numFmtId="0" fontId="0" fillId="0" borderId="1" xfId="0" applyFont="1" applyBorder="1" applyAlignment="1"/>
    <xf numFmtId="0" fontId="0" fillId="0" borderId="0" xfId="0" applyFont="1" applyBorder="1" applyAlignment="1"/>
    <xf numFmtId="0" fontId="0" fillId="0" borderId="0" xfId="0" applyFont="1" applyBorder="1"/>
    <xf numFmtId="0" fontId="13" fillId="0" borderId="0" xfId="0" applyFont="1" applyBorder="1"/>
    <xf numFmtId="0" fontId="0" fillId="0" borderId="1" xfId="0" applyBorder="1" applyAlignment="1">
      <alignment horizontal="center" vertical="center" wrapText="1"/>
    </xf>
    <xf numFmtId="0" fontId="16" fillId="0" borderId="2" xfId="0" applyFont="1" applyBorder="1" applyAlignment="1">
      <alignment wrapText="1"/>
    </xf>
    <xf numFmtId="0" fontId="17" fillId="0" borderId="1" xfId="0" applyFont="1" applyFill="1" applyBorder="1" applyAlignment="1"/>
    <xf numFmtId="0" fontId="17" fillId="0" borderId="2" xfId="0" applyFont="1" applyFill="1" applyBorder="1" applyAlignment="1">
      <alignment wrapText="1"/>
    </xf>
    <xf numFmtId="0" fontId="1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8" fillId="0" borderId="0" xfId="0" applyFont="1" applyAlignment="1"/>
    <xf numFmtId="0" fontId="19" fillId="0" borderId="0" xfId="0" applyFont="1" applyAlignment="1">
      <alignment horizontal="center" vertical="center"/>
    </xf>
    <xf numFmtId="0" fontId="0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1" xfId="0" applyFont="1" applyBorder="1" applyAlignment="1">
      <alignment wrapText="1"/>
    </xf>
    <xf numFmtId="3" fontId="13" fillId="0" borderId="1" xfId="0" applyNumberFormat="1" applyFont="1" applyBorder="1"/>
    <xf numFmtId="3" fontId="0" fillId="0" borderId="1" xfId="0" applyNumberFormat="1" applyFont="1" applyBorder="1"/>
    <xf numFmtId="1" fontId="13" fillId="0" borderId="1" xfId="0" applyNumberFormat="1" applyFont="1" applyBorder="1"/>
    <xf numFmtId="1" fontId="0" fillId="0" borderId="1" xfId="0" applyNumberFormat="1" applyFont="1" applyBorder="1"/>
    <xf numFmtId="0" fontId="0" fillId="0" borderId="2" xfId="0" applyFont="1" applyBorder="1"/>
    <xf numFmtId="0" fontId="20" fillId="0" borderId="0" xfId="0" applyFont="1"/>
    <xf numFmtId="0" fontId="20" fillId="0" borderId="0" xfId="0" applyFont="1" applyBorder="1" applyAlignment="1">
      <alignment wrapText="1"/>
    </xf>
    <xf numFmtId="0" fontId="21" fillId="0" borderId="0" xfId="0" applyFont="1" applyBorder="1"/>
    <xf numFmtId="0" fontId="3" fillId="0" borderId="0" xfId="0" applyFont="1" applyBorder="1" applyAlignment="1">
      <alignment horizontal="center"/>
    </xf>
    <xf numFmtId="0" fontId="20" fillId="0" borderId="0" xfId="0" applyFont="1" applyBorder="1"/>
    <xf numFmtId="0" fontId="22" fillId="0" borderId="0" xfId="0" applyFont="1"/>
    <xf numFmtId="0" fontId="13" fillId="0" borderId="0" xfId="0" applyFont="1"/>
    <xf numFmtId="0" fontId="22" fillId="0" borderId="0" xfId="0" applyFont="1" applyBorder="1" applyAlignment="1"/>
    <xf numFmtId="0" fontId="23" fillId="0" borderId="0" xfId="0" applyFont="1" applyBorder="1"/>
    <xf numFmtId="14" fontId="9" fillId="2" borderId="1" xfId="2" applyNumberFormat="1" applyFont="1" applyFill="1" applyBorder="1" applyAlignment="1" applyProtection="1">
      <alignment vertical="center" wrapText="1"/>
      <protection locked="0"/>
    </xf>
    <xf numFmtId="0" fontId="22" fillId="2" borderId="4" xfId="0" applyFont="1" applyFill="1" applyBorder="1"/>
    <xf numFmtId="0" fontId="22" fillId="2" borderId="2" xfId="0" applyFont="1" applyFill="1" applyBorder="1"/>
    <xf numFmtId="0" fontId="13" fillId="2" borderId="3" xfId="0" applyFont="1" applyFill="1" applyBorder="1"/>
    <xf numFmtId="0" fontId="20" fillId="2" borderId="2" xfId="0" applyFont="1" applyFill="1" applyBorder="1"/>
    <xf numFmtId="0" fontId="0" fillId="2" borderId="3" xfId="0" applyFill="1" applyBorder="1"/>
    <xf numFmtId="0" fontId="13" fillId="3" borderId="1" xfId="0" applyFont="1" applyFill="1" applyBorder="1" applyAlignment="1"/>
    <xf numFmtId="0" fontId="13" fillId="3" borderId="1" xfId="0" applyFont="1" applyFill="1" applyBorder="1"/>
    <xf numFmtId="1" fontId="13" fillId="3" borderId="1" xfId="0" applyNumberFormat="1" applyFont="1" applyFill="1" applyBorder="1"/>
    <xf numFmtId="0" fontId="13" fillId="3" borderId="2" xfId="0" applyFont="1" applyFill="1" applyBorder="1" applyAlignment="1">
      <alignment wrapText="1"/>
    </xf>
    <xf numFmtId="0" fontId="0" fillId="3" borderId="1" xfId="0" applyFill="1" applyBorder="1" applyAlignment="1">
      <alignment horizontal="center" vertical="center" wrapText="1"/>
    </xf>
    <xf numFmtId="3" fontId="13" fillId="3" borderId="1" xfId="0" applyNumberFormat="1" applyFont="1" applyFill="1" applyBorder="1"/>
    <xf numFmtId="0" fontId="13" fillId="4" borderId="1" xfId="0" applyFont="1" applyFill="1" applyBorder="1"/>
    <xf numFmtId="1" fontId="13" fillId="4" borderId="1" xfId="0" applyNumberFormat="1" applyFont="1" applyFill="1" applyBorder="1"/>
    <xf numFmtId="0" fontId="0" fillId="4" borderId="0" xfId="0" applyFill="1"/>
    <xf numFmtId="0" fontId="13" fillId="5" borderId="1" xfId="0" applyFont="1" applyFill="1" applyBorder="1"/>
    <xf numFmtId="1" fontId="13" fillId="5" borderId="1" xfId="0" applyNumberFormat="1" applyFont="1" applyFill="1" applyBorder="1"/>
    <xf numFmtId="0" fontId="0" fillId="4" borderId="2" xfId="0" applyFont="1" applyFill="1" applyBorder="1" applyAlignment="1">
      <alignment wrapText="1"/>
    </xf>
    <xf numFmtId="0" fontId="0" fillId="4" borderId="1" xfId="0" applyFont="1" applyFill="1" applyBorder="1" applyAlignment="1"/>
    <xf numFmtId="1" fontId="0" fillId="4" borderId="1" xfId="0" applyNumberFormat="1" applyFont="1" applyFill="1" applyBorder="1"/>
    <xf numFmtId="0" fontId="0" fillId="4" borderId="1" xfId="0" applyFont="1" applyFill="1" applyBorder="1"/>
    <xf numFmtId="3" fontId="0" fillId="4" borderId="1" xfId="0" applyNumberFormat="1" applyFont="1" applyFill="1" applyBorder="1"/>
    <xf numFmtId="0" fontId="0" fillId="4" borderId="1" xfId="0" applyFill="1" applyBorder="1"/>
    <xf numFmtId="1" fontId="24" fillId="4" borderId="1" xfId="0" applyNumberFormat="1" applyFont="1" applyFill="1" applyBorder="1"/>
    <xf numFmtId="3" fontId="24" fillId="4" borderId="1" xfId="0" applyNumberFormat="1" applyFont="1" applyFill="1" applyBorder="1"/>
    <xf numFmtId="0" fontId="0" fillId="5" borderId="2" xfId="0" applyFont="1" applyFill="1" applyBorder="1" applyAlignment="1">
      <alignment wrapText="1"/>
    </xf>
    <xf numFmtId="0" fontId="0" fillId="5" borderId="1" xfId="0" applyFont="1" applyFill="1" applyBorder="1" applyAlignment="1"/>
    <xf numFmtId="1" fontId="0" fillId="5" borderId="1" xfId="0" applyNumberFormat="1" applyFont="1" applyFill="1" applyBorder="1"/>
    <xf numFmtId="0" fontId="0" fillId="5" borderId="1" xfId="0" applyFont="1" applyFill="1" applyBorder="1"/>
    <xf numFmtId="3" fontId="0" fillId="5" borderId="1" xfId="0" applyNumberFormat="1" applyFon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 vertical="center" wrapText="1"/>
    </xf>
    <xf numFmtId="3" fontId="13" fillId="5" borderId="1" xfId="0" applyNumberFormat="1" applyFont="1" applyFill="1" applyBorder="1"/>
    <xf numFmtId="0" fontId="13" fillId="5" borderId="2" xfId="0" applyFont="1" applyFill="1" applyBorder="1" applyAlignment="1">
      <alignment wrapText="1"/>
    </xf>
    <xf numFmtId="3" fontId="13" fillId="4" borderId="1" xfId="0" applyNumberFormat="1" applyFont="1" applyFill="1" applyBorder="1"/>
    <xf numFmtId="0" fontId="0" fillId="5" borderId="3" xfId="0" applyFont="1" applyFill="1" applyBorder="1" applyAlignment="1">
      <alignment wrapText="1"/>
    </xf>
    <xf numFmtId="0" fontId="0" fillId="5" borderId="1" xfId="0" applyFont="1" applyFill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13" fillId="2" borderId="0" xfId="0" applyFont="1" applyFill="1" applyBorder="1"/>
    <xf numFmtId="0" fontId="0" fillId="2" borderId="0" xfId="0" applyFill="1" applyBorder="1"/>
    <xf numFmtId="0" fontId="13" fillId="6" borderId="1" xfId="0" applyFont="1" applyFill="1" applyBorder="1"/>
    <xf numFmtId="0" fontId="0" fillId="6" borderId="1" xfId="0" applyFill="1" applyBorder="1" applyAlignment="1">
      <alignment wrapText="1"/>
    </xf>
    <xf numFmtId="0" fontId="16" fillId="0" borderId="1" xfId="0" applyFont="1" applyBorder="1" applyAlignment="1">
      <alignment horizontal="center" vertical="center" wrapText="1"/>
    </xf>
    <xf numFmtId="0" fontId="22" fillId="2" borderId="0" xfId="0" applyFont="1" applyFill="1" applyBorder="1" applyAlignment="1">
      <alignment wrapText="1"/>
    </xf>
    <xf numFmtId="0" fontId="20" fillId="2" borderId="0" xfId="0" applyFont="1" applyFill="1"/>
    <xf numFmtId="0" fontId="0" fillId="4" borderId="2" xfId="0" applyFill="1" applyBorder="1" applyAlignment="1">
      <alignment wrapText="1"/>
    </xf>
    <xf numFmtId="0" fontId="0" fillId="5" borderId="15" xfId="0" applyFont="1" applyFill="1" applyBorder="1" applyAlignment="1">
      <alignment wrapText="1"/>
    </xf>
    <xf numFmtId="0" fontId="0" fillId="5" borderId="0" xfId="0" applyFill="1"/>
    <xf numFmtId="0" fontId="17" fillId="4" borderId="1" xfId="0" applyFont="1" applyFill="1" applyBorder="1" applyAlignment="1"/>
    <xf numFmtId="0" fontId="17" fillId="4" borderId="1" xfId="0" applyFont="1" applyFill="1" applyBorder="1" applyAlignment="1">
      <alignment wrapText="1"/>
    </xf>
    <xf numFmtId="0" fontId="0" fillId="4" borderId="1" xfId="0" applyFont="1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4" borderId="14" xfId="0" applyFill="1" applyBorder="1" applyAlignment="1">
      <alignment wrapText="1"/>
    </xf>
    <xf numFmtId="0" fontId="17" fillId="4" borderId="2" xfId="0" applyFont="1" applyFill="1" applyBorder="1" applyAlignment="1">
      <alignment wrapText="1"/>
    </xf>
    <xf numFmtId="0" fontId="17" fillId="4" borderId="3" xfId="0" applyFont="1" applyFill="1" applyBorder="1" applyAlignment="1"/>
    <xf numFmtId="0" fontId="27" fillId="4" borderId="1" xfId="0" applyFont="1" applyFill="1" applyBorder="1" applyAlignment="1">
      <alignment horizontal="center" wrapText="1"/>
    </xf>
    <xf numFmtId="0" fontId="28" fillId="4" borderId="13" xfId="0" applyFont="1" applyFill="1" applyBorder="1" applyAlignment="1">
      <alignment wrapText="1"/>
    </xf>
    <xf numFmtId="0" fontId="0" fillId="7" borderId="1" xfId="0" applyFill="1" applyBorder="1" applyAlignment="1">
      <alignment horizontal="center" vertical="center" wrapText="1"/>
    </xf>
    <xf numFmtId="0" fontId="13" fillId="7" borderId="1" xfId="0" applyFont="1" applyFill="1" applyBorder="1"/>
    <xf numFmtId="1" fontId="13" fillId="7" borderId="1" xfId="0" applyNumberFormat="1" applyFont="1" applyFill="1" applyBorder="1"/>
    <xf numFmtId="0" fontId="0" fillId="7" borderId="0" xfId="0" applyFill="1"/>
    <xf numFmtId="0" fontId="0" fillId="7" borderId="2" xfId="0" applyFont="1" applyFill="1" applyBorder="1" applyAlignment="1">
      <alignment wrapText="1"/>
    </xf>
    <xf numFmtId="3" fontId="13" fillId="7" borderId="1" xfId="0" applyNumberFormat="1" applyFont="1" applyFill="1" applyBorder="1"/>
    <xf numFmtId="1" fontId="0" fillId="7" borderId="1" xfId="0" applyNumberFormat="1" applyFont="1" applyFill="1" applyBorder="1" applyAlignment="1">
      <alignment wrapText="1"/>
    </xf>
    <xf numFmtId="0" fontId="25" fillId="7" borderId="2" xfId="0" applyFont="1" applyFill="1" applyBorder="1" applyAlignment="1">
      <alignment wrapText="1"/>
    </xf>
    <xf numFmtId="0" fontId="13" fillId="7" borderId="2" xfId="0" applyFont="1" applyFill="1" applyBorder="1" applyAlignment="1">
      <alignment wrapText="1"/>
    </xf>
    <xf numFmtId="0" fontId="0" fillId="7" borderId="1" xfId="0" applyFont="1" applyFill="1" applyBorder="1"/>
    <xf numFmtId="0" fontId="0" fillId="7" borderId="1" xfId="0" applyFill="1" applyBorder="1"/>
    <xf numFmtId="1" fontId="0" fillId="7" borderId="1" xfId="0" applyNumberFormat="1" applyFont="1" applyFill="1" applyBorder="1"/>
    <xf numFmtId="0" fontId="0" fillId="7" borderId="1" xfId="0" applyFont="1" applyFill="1" applyBorder="1" applyAlignment="1"/>
    <xf numFmtId="3" fontId="0" fillId="7" borderId="1" xfId="0" applyNumberFormat="1" applyFont="1" applyFill="1" applyBorder="1"/>
    <xf numFmtId="1" fontId="24" fillId="7" borderId="1" xfId="0" applyNumberFormat="1" applyFont="1" applyFill="1" applyBorder="1"/>
    <xf numFmtId="3" fontId="24" fillId="7" borderId="1" xfId="0" applyNumberFormat="1" applyFont="1" applyFill="1" applyBorder="1"/>
    <xf numFmtId="0" fontId="17" fillId="7" borderId="1" xfId="0" applyFont="1" applyFill="1" applyBorder="1" applyAlignment="1"/>
    <xf numFmtId="0" fontId="17" fillId="7" borderId="2" xfId="0" applyFont="1" applyFill="1" applyBorder="1" applyAlignment="1">
      <alignment wrapText="1"/>
    </xf>
    <xf numFmtId="0" fontId="0" fillId="4" borderId="15" xfId="0" applyFont="1" applyFill="1" applyBorder="1" applyAlignment="1">
      <alignment wrapText="1"/>
    </xf>
    <xf numFmtId="0" fontId="0" fillId="8" borderId="2" xfId="0" applyFont="1" applyFill="1" applyBorder="1" applyAlignment="1">
      <alignment wrapText="1"/>
    </xf>
    <xf numFmtId="0" fontId="13" fillId="8" borderId="1" xfId="0" applyFont="1" applyFill="1" applyBorder="1"/>
    <xf numFmtId="1" fontId="13" fillId="8" borderId="1" xfId="0" applyNumberFormat="1" applyFont="1" applyFill="1" applyBorder="1"/>
    <xf numFmtId="0" fontId="0" fillId="8" borderId="1" xfId="0" applyFont="1" applyFill="1" applyBorder="1"/>
    <xf numFmtId="1" fontId="0" fillId="8" borderId="1" xfId="0" applyNumberFormat="1" applyFont="1" applyFill="1" applyBorder="1"/>
    <xf numFmtId="0" fontId="0" fillId="8" borderId="1" xfId="0" applyFill="1" applyBorder="1"/>
    <xf numFmtId="3" fontId="13" fillId="8" borderId="1" xfId="0" applyNumberFormat="1" applyFont="1" applyFill="1" applyBorder="1"/>
    <xf numFmtId="0" fontId="0" fillId="8" borderId="0" xfId="0" applyFill="1"/>
    <xf numFmtId="0" fontId="0" fillId="8" borderId="1" xfId="0" applyFont="1" applyFill="1" applyBorder="1" applyAlignment="1"/>
    <xf numFmtId="0" fontId="13" fillId="5" borderId="1" xfId="0" applyFont="1" applyFill="1" applyBorder="1" applyAlignment="1"/>
    <xf numFmtId="0" fontId="13" fillId="5" borderId="3" xfId="0" applyFont="1" applyFill="1" applyBorder="1" applyAlignment="1">
      <alignment wrapText="1"/>
    </xf>
    <xf numFmtId="1" fontId="0" fillId="5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0" xfId="0" applyFont="1" applyFill="1"/>
    <xf numFmtId="0" fontId="15" fillId="5" borderId="3" xfId="0" applyFont="1" applyFill="1" applyBorder="1" applyAlignment="1">
      <alignment horizontal="left" vertical="center" wrapText="1"/>
    </xf>
    <xf numFmtId="1" fontId="13" fillId="5" borderId="1" xfId="0" applyNumberFormat="1" applyFont="1" applyFill="1" applyBorder="1" applyAlignment="1">
      <alignment wrapText="1"/>
    </xf>
    <xf numFmtId="1" fontId="13" fillId="5" borderId="1" xfId="0" applyNumberFormat="1" applyFont="1" applyFill="1" applyBorder="1" applyAlignment="1">
      <alignment horizontal="center" vertical="center" wrapText="1"/>
    </xf>
    <xf numFmtId="1" fontId="13" fillId="5" borderId="1" xfId="0" applyNumberFormat="1" applyFont="1" applyFill="1" applyBorder="1" applyAlignment="1">
      <alignment horizontal="center"/>
    </xf>
    <xf numFmtId="0" fontId="0" fillId="5" borderId="0" xfId="0" applyFill="1" applyAlignment="1">
      <alignment horizontal="center"/>
    </xf>
    <xf numFmtId="0" fontId="11" fillId="0" borderId="0" xfId="1" applyFont="1" applyAlignment="1" applyProtection="1">
      <alignment horizontal="center" wrapText="1"/>
    </xf>
    <xf numFmtId="0" fontId="12" fillId="0" borderId="0" xfId="1" applyFont="1" applyAlignment="1" applyProtection="1">
      <alignment horizontal="center" wrapText="1"/>
    </xf>
    <xf numFmtId="0" fontId="10" fillId="2" borderId="4" xfId="0" applyFont="1" applyFill="1" applyBorder="1" applyAlignment="1">
      <alignment horizontal="left" wrapText="1"/>
    </xf>
    <xf numFmtId="0" fontId="10" fillId="2" borderId="2" xfId="0" applyFont="1" applyFill="1" applyBorder="1" applyAlignment="1">
      <alignment horizontal="left" wrapText="1"/>
    </xf>
    <xf numFmtId="0" fontId="10" fillId="2" borderId="3" xfId="0" applyFont="1" applyFill="1" applyBorder="1" applyAlignment="1">
      <alignment horizontal="left" wrapText="1"/>
    </xf>
    <xf numFmtId="0" fontId="10" fillId="4" borderId="0" xfId="0" applyFont="1" applyFill="1" applyBorder="1" applyAlignment="1">
      <alignment horizont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6" fillId="0" borderId="0" xfId="0" applyFont="1" applyFill="1" applyBorder="1" applyAlignment="1">
      <alignment horizontal="left" wrapText="1"/>
    </xf>
    <xf numFmtId="0" fontId="26" fillId="0" borderId="0" xfId="0" quotePrefix="1" applyFont="1" applyFill="1" applyBorder="1" applyAlignment="1">
      <alignment horizontal="left" wrapText="1"/>
    </xf>
    <xf numFmtId="0" fontId="0" fillId="0" borderId="5" xfId="0" quotePrefix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2" xfId="0" applyBorder="1" applyAlignment="1">
      <alignment horizont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6" xfId="0" applyFont="1" applyBorder="1" applyAlignment="1">
      <alignment wrapText="1"/>
    </xf>
    <xf numFmtId="0" fontId="25" fillId="0" borderId="7" xfId="0" applyFont="1" applyBorder="1" applyAlignment="1">
      <alignment wrapText="1"/>
    </xf>
  </cellXfs>
  <cellStyles count="3">
    <cellStyle name="Normal 2" xfId="1"/>
    <cellStyle name="Normal_BIN 7301,7311 and 6301" xfId="2"/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231"/>
  <sheetViews>
    <sheetView tabSelected="1" zoomScale="85" zoomScaleNormal="85" workbookViewId="0">
      <pane xSplit="2" ySplit="11" topLeftCell="D12" activePane="bottomRight" state="frozen"/>
      <selection pane="topRight" activeCell="C1" sqref="C1"/>
      <selection pane="bottomLeft" activeCell="A12" sqref="A12"/>
      <selection pane="bottomRight" activeCell="K12" sqref="K12"/>
    </sheetView>
  </sheetViews>
  <sheetFormatPr defaultRowHeight="15" x14ac:dyDescent="0.25"/>
  <cols>
    <col min="1" max="1" width="13.5703125" customWidth="1"/>
    <col min="2" max="2" width="38.140625" style="5" customWidth="1"/>
    <col min="3" max="3" width="11" customWidth="1"/>
    <col min="4" max="4" width="14.5703125" customWidth="1"/>
    <col min="5" max="5" width="11" customWidth="1"/>
    <col min="6" max="6" width="13.42578125" customWidth="1"/>
    <col min="7" max="7" width="13" customWidth="1"/>
    <col min="8" max="8" width="11.42578125" customWidth="1"/>
    <col min="9" max="9" width="12.7109375" customWidth="1"/>
    <col min="10" max="10" width="12.28515625" customWidth="1"/>
    <col min="11" max="11" width="11.140625" customWidth="1"/>
    <col min="12" max="12" width="10.5703125" customWidth="1"/>
    <col min="13" max="13" width="13" customWidth="1"/>
    <col min="14" max="14" width="11.42578125" customWidth="1"/>
    <col min="15" max="15" width="12.28515625" customWidth="1"/>
    <col min="16" max="18" width="12.5703125" customWidth="1"/>
    <col min="19" max="19" width="11.42578125" customWidth="1"/>
    <col min="20" max="20" width="12.5703125" customWidth="1"/>
    <col min="21" max="21" width="11.85546875" customWidth="1"/>
    <col min="22" max="22" width="11.7109375" customWidth="1"/>
    <col min="23" max="23" width="14.85546875" customWidth="1"/>
  </cols>
  <sheetData>
    <row r="1" spans="1:23" x14ac:dyDescent="0.25">
      <c r="V1" t="s">
        <v>130</v>
      </c>
    </row>
    <row r="2" spans="1:23" ht="20.25" customHeight="1" x14ac:dyDescent="0.25">
      <c r="A2" s="27" t="s">
        <v>42</v>
      </c>
      <c r="B2" s="85" t="s">
        <v>84</v>
      </c>
    </row>
    <row r="3" spans="1:23" ht="19.5" customHeight="1" x14ac:dyDescent="0.4">
      <c r="A3" s="27" t="s">
        <v>49</v>
      </c>
      <c r="B3" s="86">
        <v>7108</v>
      </c>
      <c r="E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</row>
    <row r="4" spans="1:23" ht="27" customHeight="1" x14ac:dyDescent="0.25">
      <c r="A4" s="142" t="s">
        <v>80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</row>
    <row r="5" spans="1:23" ht="26.25" customHeight="1" x14ac:dyDescent="0.25">
      <c r="A5" s="143" t="s">
        <v>129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</row>
    <row r="6" spans="1:23" ht="15.75" x14ac:dyDescent="0.25">
      <c r="N6" s="10"/>
      <c r="O6" s="10"/>
      <c r="W6" s="11" t="s">
        <v>23</v>
      </c>
    </row>
    <row r="7" spans="1:23" ht="15.75" customHeight="1" x14ac:dyDescent="0.25">
      <c r="A7" s="148" t="s">
        <v>2</v>
      </c>
      <c r="B7" s="165" t="s">
        <v>81</v>
      </c>
      <c r="C7" s="148" t="s">
        <v>11</v>
      </c>
      <c r="D7" s="148" t="s">
        <v>0</v>
      </c>
      <c r="E7" s="148" t="s">
        <v>43</v>
      </c>
      <c r="F7" s="158" t="s">
        <v>74</v>
      </c>
      <c r="G7" s="158" t="s">
        <v>75</v>
      </c>
      <c r="H7" s="159" t="s">
        <v>10</v>
      </c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60"/>
      <c r="W7" s="161"/>
    </row>
    <row r="8" spans="1:23" ht="15.75" customHeight="1" x14ac:dyDescent="0.25">
      <c r="A8" s="149"/>
      <c r="B8" s="166"/>
      <c r="C8" s="149"/>
      <c r="D8" s="149"/>
      <c r="E8" s="149"/>
      <c r="F8" s="149"/>
      <c r="G8" s="149"/>
      <c r="H8" s="162"/>
      <c r="I8" s="163"/>
      <c r="J8" s="163"/>
      <c r="K8" s="163"/>
      <c r="L8" s="163"/>
      <c r="M8" s="163"/>
      <c r="N8" s="163"/>
      <c r="O8" s="163"/>
      <c r="P8" s="163"/>
      <c r="Q8" s="163"/>
      <c r="R8" s="163"/>
      <c r="S8" s="163"/>
      <c r="T8" s="163"/>
      <c r="U8" s="163"/>
      <c r="V8" s="163"/>
      <c r="W8" s="164"/>
    </row>
    <row r="9" spans="1:23" ht="69" customHeight="1" x14ac:dyDescent="0.25">
      <c r="A9" s="150"/>
      <c r="B9" s="167"/>
      <c r="C9" s="150"/>
      <c r="D9" s="150"/>
      <c r="E9" s="150"/>
      <c r="F9" s="150"/>
      <c r="G9" s="150"/>
      <c r="H9" s="152" t="s">
        <v>44</v>
      </c>
      <c r="I9" s="153"/>
      <c r="J9" s="153"/>
      <c r="K9" s="153"/>
      <c r="L9" s="154"/>
      <c r="M9" s="152" t="s">
        <v>77</v>
      </c>
      <c r="N9" s="153"/>
      <c r="O9" s="154"/>
      <c r="P9" s="155" t="s">
        <v>78</v>
      </c>
      <c r="Q9" s="155"/>
      <c r="R9" s="152" t="s">
        <v>79</v>
      </c>
      <c r="S9" s="153"/>
      <c r="T9" s="154"/>
      <c r="U9" s="152" t="s">
        <v>13</v>
      </c>
      <c r="V9" s="153"/>
      <c r="W9" s="154"/>
    </row>
    <row r="10" spans="1:23" s="4" customFormat="1" ht="132" customHeight="1" x14ac:dyDescent="0.25">
      <c r="A10" s="151"/>
      <c r="B10" s="168"/>
      <c r="C10" s="151"/>
      <c r="D10" s="151"/>
      <c r="E10" s="151"/>
      <c r="F10" s="151"/>
      <c r="G10" s="151"/>
      <c r="H10" s="25" t="s">
        <v>59</v>
      </c>
      <c r="I10" s="20" t="s">
        <v>9</v>
      </c>
      <c r="J10" s="25" t="s">
        <v>51</v>
      </c>
      <c r="K10" s="20" t="s">
        <v>1</v>
      </c>
      <c r="L10" s="25" t="s">
        <v>12</v>
      </c>
      <c r="M10" s="87" t="s">
        <v>59</v>
      </c>
      <c r="N10" s="20" t="s">
        <v>9</v>
      </c>
      <c r="O10" s="20" t="s">
        <v>1</v>
      </c>
      <c r="P10" s="20" t="s">
        <v>9</v>
      </c>
      <c r="Q10" s="20" t="s">
        <v>1</v>
      </c>
      <c r="R10" s="82" t="s">
        <v>73</v>
      </c>
      <c r="S10" s="20" t="s">
        <v>9</v>
      </c>
      <c r="T10" s="20" t="s">
        <v>1</v>
      </c>
      <c r="U10" s="20" t="s">
        <v>50</v>
      </c>
      <c r="V10" s="20" t="s">
        <v>9</v>
      </c>
      <c r="W10" s="1" t="s">
        <v>1</v>
      </c>
    </row>
    <row r="11" spans="1:23" s="4" customFormat="1" x14ac:dyDescent="0.25">
      <c r="A11" s="12">
        <v>1</v>
      </c>
      <c r="B11" s="13">
        <v>2</v>
      </c>
      <c r="C11" s="12">
        <v>3</v>
      </c>
      <c r="D11" s="12">
        <v>4</v>
      </c>
      <c r="E11" s="12">
        <v>5</v>
      </c>
      <c r="F11" s="12">
        <v>6</v>
      </c>
      <c r="G11" s="12">
        <v>7</v>
      </c>
      <c r="H11" s="24">
        <v>8</v>
      </c>
      <c r="I11" s="12">
        <v>9</v>
      </c>
      <c r="J11" s="12" t="s">
        <v>22</v>
      </c>
      <c r="K11" s="12">
        <v>10</v>
      </c>
      <c r="L11" s="12" t="s">
        <v>24</v>
      </c>
      <c r="M11" s="12">
        <v>11</v>
      </c>
      <c r="N11" s="12">
        <v>12</v>
      </c>
      <c r="O11" s="12">
        <v>13</v>
      </c>
      <c r="P11" s="12">
        <v>14</v>
      </c>
      <c r="Q11" s="12">
        <v>15</v>
      </c>
      <c r="R11" s="12">
        <v>16</v>
      </c>
      <c r="S11" s="12">
        <v>17</v>
      </c>
      <c r="T11" s="12">
        <v>18</v>
      </c>
      <c r="U11" s="12">
        <v>19</v>
      </c>
      <c r="V11" s="12">
        <v>20</v>
      </c>
      <c r="W11" s="14">
        <v>21</v>
      </c>
    </row>
    <row r="12" spans="1:23" s="141" customFormat="1" ht="15.75" x14ac:dyDescent="0.25">
      <c r="A12" s="76"/>
      <c r="B12" s="137" t="s">
        <v>3</v>
      </c>
      <c r="C12" s="76"/>
      <c r="D12" s="138">
        <f>D13+D41+D110+D134+D151</f>
        <v>14499566</v>
      </c>
      <c r="E12" s="138">
        <f>E13+E41+E110+E134+E151</f>
        <v>4180079</v>
      </c>
      <c r="F12" s="138">
        <f>I12+N12+P12+S12+V12</f>
        <v>11518722</v>
      </c>
      <c r="G12" s="138">
        <f>K12+O12+Q12+T12+W12</f>
        <v>5213221</v>
      </c>
      <c r="H12" s="139"/>
      <c r="I12" s="138">
        <f>I13+I41+I110+I134+I151</f>
        <v>3450656</v>
      </c>
      <c r="J12" s="138">
        <f>J13+J41+J110+J134+J151</f>
        <v>610300</v>
      </c>
      <c r="K12" s="138">
        <f>K13+K41+K110+K134+K151</f>
        <v>858579</v>
      </c>
      <c r="L12" s="138">
        <f>L13+L41+L110+L134+L151</f>
        <v>0</v>
      </c>
      <c r="M12" s="140"/>
      <c r="N12" s="138">
        <f>N13+N41+N110+N134+N151</f>
        <v>1188688</v>
      </c>
      <c r="O12" s="138">
        <f>O13+O41+O110+O134+O151</f>
        <v>1163868</v>
      </c>
      <c r="P12" s="138">
        <f>P13+P41+P110+P134+P151</f>
        <v>727884</v>
      </c>
      <c r="Q12" s="138">
        <f>Q13+Q41+Q110+Q134+Q151</f>
        <v>319497</v>
      </c>
      <c r="R12" s="138"/>
      <c r="S12" s="138">
        <f>S13+S41+S110+S134+S151</f>
        <v>282796</v>
      </c>
      <c r="T12" s="138">
        <f>T13+T41+T110+T134+T151</f>
        <v>282796</v>
      </c>
      <c r="U12" s="138"/>
      <c r="V12" s="138">
        <f>SUM(V13+V41+V70921)</f>
        <v>5868698</v>
      </c>
      <c r="W12" s="138">
        <f>W13+W41+W110+W134+W151</f>
        <v>2588481</v>
      </c>
    </row>
    <row r="13" spans="1:23" s="92" customFormat="1" ht="30" x14ac:dyDescent="0.25">
      <c r="A13" s="130">
        <v>5100</v>
      </c>
      <c r="B13" s="131" t="s">
        <v>4</v>
      </c>
      <c r="C13" s="60"/>
      <c r="D13" s="61">
        <f>D14+D21+D25+D27+D29+D31+D37+D39</f>
        <v>9763594</v>
      </c>
      <c r="E13" s="61">
        <f>E14+E21+E25+E27+E29+E31+E37+E39</f>
        <v>3399102</v>
      </c>
      <c r="F13" s="61">
        <f>I13+N13+P13+S13+V13</f>
        <v>7601115</v>
      </c>
      <c r="G13" s="61">
        <f>K13+O13+Q13+T13+W13</f>
        <v>3227336</v>
      </c>
      <c r="H13" s="61"/>
      <c r="I13" s="61">
        <f>I14+I21+I25+I27+I29+I31+I37+I39+I24</f>
        <v>903586</v>
      </c>
      <c r="J13" s="61">
        <f>J14+J21+J25+J27+J29+J31+J37+J39</f>
        <v>610300</v>
      </c>
      <c r="K13" s="61">
        <f>SUM(K23)</f>
        <v>22852</v>
      </c>
      <c r="L13" s="61">
        <f>L14+L21+L25+L27+L29+L31+L37+L39</f>
        <v>0</v>
      </c>
      <c r="M13" s="132"/>
      <c r="N13" s="61">
        <f>N14+N21+N25+N27+N29+N31+N37+N39</f>
        <v>370300</v>
      </c>
      <c r="O13" s="61">
        <f>O14+O21+O25+O27+O29+O31+O37+O39</f>
        <v>352880</v>
      </c>
      <c r="P13" s="61">
        <f>SUM(P25+P31)</f>
        <v>458531</v>
      </c>
      <c r="Q13" s="61">
        <f>SUM(Q25+Q31)</f>
        <v>263123</v>
      </c>
      <c r="R13" s="61"/>
      <c r="S13" s="61">
        <f>S14+S21+S25+S27+S29+S31+S37+S39</f>
        <v>0</v>
      </c>
      <c r="T13" s="61">
        <f>T14+T21+T25+T27+T29+T31+T37+T39</f>
        <v>0</v>
      </c>
      <c r="U13" s="132"/>
      <c r="V13" s="61">
        <f>V14+V21+V25+V27+V29+V31+V37+V39</f>
        <v>5868698</v>
      </c>
      <c r="W13" s="61">
        <f>W14+W21+W25+W27+W29+W31+W37+W39</f>
        <v>2588481</v>
      </c>
    </row>
    <row r="14" spans="1:23" s="105" customFormat="1" ht="0.75" customHeight="1" x14ac:dyDescent="0.25">
      <c r="A14" s="106" t="s">
        <v>14</v>
      </c>
      <c r="B14" s="106" t="s">
        <v>34</v>
      </c>
      <c r="C14" s="103"/>
      <c r="D14" s="104"/>
      <c r="E14" s="104"/>
      <c r="F14" s="104"/>
      <c r="G14" s="104"/>
      <c r="H14" s="103"/>
      <c r="I14" s="104"/>
      <c r="J14" s="104"/>
      <c r="K14" s="104"/>
      <c r="L14" s="104"/>
      <c r="M14" s="102"/>
      <c r="N14" s="104"/>
      <c r="O14" s="104"/>
      <c r="P14" s="104"/>
      <c r="Q14" s="104"/>
      <c r="R14" s="104"/>
      <c r="S14" s="104"/>
      <c r="T14" s="104"/>
      <c r="U14" s="102"/>
      <c r="V14" s="107"/>
      <c r="W14" s="107"/>
    </row>
    <row r="15" spans="1:23" s="105" customFormat="1" ht="15" hidden="1" customHeight="1" x14ac:dyDescent="0.25">
      <c r="A15" s="106"/>
      <c r="B15" s="106" t="s">
        <v>26</v>
      </c>
      <c r="C15" s="103"/>
      <c r="D15" s="104"/>
      <c r="E15" s="104"/>
      <c r="F15" s="104"/>
      <c r="G15" s="104"/>
      <c r="H15" s="103"/>
      <c r="I15" s="104"/>
      <c r="J15" s="104"/>
      <c r="K15" s="104"/>
      <c r="L15" s="104"/>
      <c r="M15" s="102"/>
      <c r="N15" s="104"/>
      <c r="O15" s="104"/>
      <c r="P15" s="104"/>
      <c r="Q15" s="104"/>
      <c r="R15" s="104"/>
      <c r="S15" s="104"/>
      <c r="T15" s="104"/>
      <c r="U15" s="102"/>
      <c r="V15" s="107"/>
      <c r="W15" s="107"/>
    </row>
    <row r="16" spans="1:23" s="105" customFormat="1" ht="15" hidden="1" customHeight="1" x14ac:dyDescent="0.25">
      <c r="A16" s="106"/>
      <c r="B16" s="106" t="s">
        <v>54</v>
      </c>
      <c r="C16" s="103"/>
      <c r="D16" s="104"/>
      <c r="E16" s="104"/>
      <c r="F16" s="108">
        <f>I16+N16+P16+S16+V16</f>
        <v>0</v>
      </c>
      <c r="G16" s="108">
        <f>K16+O16+Q16+T16+W16</f>
        <v>0</v>
      </c>
      <c r="H16" s="103"/>
      <c r="I16" s="104"/>
      <c r="J16" s="104"/>
      <c r="K16" s="104"/>
      <c r="L16" s="104"/>
      <c r="M16" s="102"/>
      <c r="N16" s="104"/>
      <c r="O16" s="104"/>
      <c r="P16" s="104"/>
      <c r="Q16" s="104"/>
      <c r="R16" s="104"/>
      <c r="S16" s="104"/>
      <c r="T16" s="104"/>
      <c r="U16" s="102"/>
      <c r="V16" s="107"/>
      <c r="W16" s="107"/>
    </row>
    <row r="17" spans="1:23" s="105" customFormat="1" ht="15" hidden="1" customHeight="1" x14ac:dyDescent="0.25">
      <c r="A17" s="106"/>
      <c r="B17" s="109" t="s">
        <v>25</v>
      </c>
      <c r="C17" s="103"/>
      <c r="D17" s="104"/>
      <c r="E17" s="104"/>
      <c r="F17" s="104"/>
      <c r="G17" s="104"/>
      <c r="H17" s="103"/>
      <c r="I17" s="104"/>
      <c r="J17" s="104"/>
      <c r="K17" s="104"/>
      <c r="L17" s="104"/>
      <c r="M17" s="102"/>
      <c r="N17" s="104"/>
      <c r="O17" s="104"/>
      <c r="P17" s="104"/>
      <c r="Q17" s="104"/>
      <c r="R17" s="104"/>
      <c r="S17" s="104"/>
      <c r="T17" s="104"/>
      <c r="U17" s="102"/>
      <c r="V17" s="107"/>
      <c r="W17" s="107"/>
    </row>
    <row r="18" spans="1:23" s="105" customFormat="1" ht="15" hidden="1" customHeight="1" x14ac:dyDescent="0.25">
      <c r="A18" s="106"/>
      <c r="B18" s="106" t="s">
        <v>54</v>
      </c>
      <c r="C18" s="103"/>
      <c r="D18" s="104"/>
      <c r="E18" s="104"/>
      <c r="F18" s="104"/>
      <c r="G18" s="104"/>
      <c r="H18" s="103"/>
      <c r="I18" s="104"/>
      <c r="J18" s="104"/>
      <c r="K18" s="104"/>
      <c r="L18" s="104"/>
      <c r="M18" s="102"/>
      <c r="N18" s="104"/>
      <c r="O18" s="104"/>
      <c r="P18" s="104"/>
      <c r="Q18" s="104"/>
      <c r="R18" s="104"/>
      <c r="S18" s="104"/>
      <c r="T18" s="104"/>
      <c r="U18" s="102"/>
      <c r="V18" s="107"/>
      <c r="W18" s="107"/>
    </row>
    <row r="19" spans="1:23" s="105" customFormat="1" ht="15" hidden="1" customHeight="1" x14ac:dyDescent="0.25">
      <c r="A19" s="106"/>
      <c r="B19" s="110" t="s">
        <v>55</v>
      </c>
      <c r="C19" s="103"/>
      <c r="D19" s="104"/>
      <c r="E19" s="104"/>
      <c r="F19" s="104"/>
      <c r="G19" s="104"/>
      <c r="H19" s="103"/>
      <c r="I19" s="104"/>
      <c r="J19" s="104"/>
      <c r="K19" s="104"/>
      <c r="L19" s="104"/>
      <c r="M19" s="102"/>
      <c r="N19" s="104"/>
      <c r="O19" s="104"/>
      <c r="P19" s="104"/>
      <c r="Q19" s="104"/>
      <c r="R19" s="104"/>
      <c r="S19" s="104"/>
      <c r="T19" s="104"/>
      <c r="U19" s="102"/>
      <c r="V19" s="107"/>
      <c r="W19" s="107"/>
    </row>
    <row r="20" spans="1:23" s="105" customFormat="1" ht="15" hidden="1" customHeight="1" x14ac:dyDescent="0.25">
      <c r="A20" s="111"/>
      <c r="B20" s="106" t="s">
        <v>54</v>
      </c>
      <c r="C20" s="103"/>
      <c r="D20" s="104"/>
      <c r="E20" s="104"/>
      <c r="F20" s="104"/>
      <c r="G20" s="104"/>
      <c r="H20" s="103"/>
      <c r="I20" s="104"/>
      <c r="J20" s="104"/>
      <c r="K20" s="104"/>
      <c r="L20" s="104"/>
      <c r="M20" s="112"/>
      <c r="N20" s="104"/>
      <c r="O20" s="104"/>
      <c r="P20" s="104"/>
      <c r="Q20" s="104"/>
      <c r="R20" s="104"/>
      <c r="S20" s="104"/>
      <c r="T20" s="104"/>
      <c r="U20" s="112"/>
      <c r="V20" s="107"/>
      <c r="W20" s="107"/>
    </row>
    <row r="21" spans="1:23" s="105" customFormat="1" ht="15" hidden="1" customHeight="1" x14ac:dyDescent="0.25">
      <c r="A21" s="106" t="s">
        <v>15</v>
      </c>
      <c r="B21" s="106" t="s">
        <v>35</v>
      </c>
      <c r="C21" s="103"/>
      <c r="D21" s="104"/>
      <c r="E21" s="104"/>
      <c r="F21" s="104"/>
      <c r="G21" s="104"/>
      <c r="H21" s="103"/>
      <c r="I21" s="104"/>
      <c r="J21" s="104"/>
      <c r="K21" s="104"/>
      <c r="L21" s="104"/>
      <c r="M21" s="112"/>
      <c r="N21" s="104"/>
      <c r="O21" s="104"/>
      <c r="P21" s="104"/>
      <c r="Q21" s="104"/>
      <c r="R21" s="104"/>
      <c r="S21" s="104"/>
      <c r="T21" s="104"/>
      <c r="U21" s="112"/>
      <c r="V21" s="107"/>
      <c r="W21" s="107"/>
    </row>
    <row r="22" spans="1:23" s="105" customFormat="1" ht="15" hidden="1" customHeight="1" x14ac:dyDescent="0.25">
      <c r="A22" s="111"/>
      <c r="B22" s="106" t="s">
        <v>45</v>
      </c>
      <c r="C22" s="103"/>
      <c r="D22" s="104"/>
      <c r="E22" s="104"/>
      <c r="F22" s="113"/>
      <c r="G22" s="113"/>
      <c r="H22" s="103"/>
      <c r="I22" s="104"/>
      <c r="J22" s="104"/>
      <c r="K22" s="104"/>
      <c r="L22" s="104"/>
      <c r="M22" s="112"/>
      <c r="N22" s="104"/>
      <c r="O22" s="104"/>
      <c r="P22" s="104"/>
      <c r="Q22" s="104"/>
      <c r="R22" s="104"/>
      <c r="S22" s="104"/>
      <c r="T22" s="104"/>
      <c r="U22" s="112"/>
      <c r="V22" s="107"/>
      <c r="W22" s="107"/>
    </row>
    <row r="23" spans="1:23" s="92" customFormat="1" x14ac:dyDescent="0.25">
      <c r="A23" s="70" t="s">
        <v>15</v>
      </c>
      <c r="B23" s="70" t="s">
        <v>35</v>
      </c>
      <c r="C23" s="60"/>
      <c r="D23" s="61">
        <f>SUM(D24)</f>
        <v>293286</v>
      </c>
      <c r="E23" s="61">
        <f>SUM(E24)</f>
        <v>0</v>
      </c>
      <c r="F23" s="61">
        <f>SUM(F24)</f>
        <v>293286</v>
      </c>
      <c r="G23" s="61">
        <f>SUM(K23+O23+Q23+N23)</f>
        <v>22852</v>
      </c>
      <c r="H23" s="73"/>
      <c r="I23" s="72">
        <v>293286</v>
      </c>
      <c r="J23" s="72"/>
      <c r="K23" s="72">
        <v>22852</v>
      </c>
      <c r="L23" s="72"/>
      <c r="M23" s="75"/>
      <c r="N23" s="61"/>
      <c r="O23" s="61"/>
      <c r="P23" s="61"/>
      <c r="Q23" s="61"/>
      <c r="R23" s="61"/>
      <c r="S23" s="61"/>
      <c r="T23" s="61"/>
      <c r="U23" s="75"/>
      <c r="V23" s="77"/>
      <c r="W23" s="77"/>
    </row>
    <row r="24" spans="1:23" s="59" customFormat="1" ht="29.25" customHeight="1" x14ac:dyDescent="0.25">
      <c r="A24" s="65">
        <v>1</v>
      </c>
      <c r="B24" s="96" t="s">
        <v>122</v>
      </c>
      <c r="C24" s="57">
        <v>2020</v>
      </c>
      <c r="D24" s="58">
        <v>293286</v>
      </c>
      <c r="E24" s="58"/>
      <c r="F24" s="58">
        <f>I24+N24+P24+S24+V24</f>
        <v>293286</v>
      </c>
      <c r="G24" s="58">
        <f>K24+O24+Q24+T24+W24</f>
        <v>22852</v>
      </c>
      <c r="H24" s="57" t="s">
        <v>87</v>
      </c>
      <c r="I24" s="58">
        <v>293286</v>
      </c>
      <c r="J24" s="58"/>
      <c r="K24" s="58">
        <v>22852</v>
      </c>
      <c r="L24" s="58"/>
      <c r="M24" s="67"/>
      <c r="N24" s="58"/>
      <c r="O24" s="58"/>
      <c r="P24" s="58"/>
      <c r="Q24" s="58"/>
      <c r="R24" s="58"/>
      <c r="S24" s="58"/>
      <c r="T24" s="58"/>
      <c r="U24" s="67"/>
      <c r="V24" s="79"/>
      <c r="W24" s="79"/>
    </row>
    <row r="25" spans="1:23" s="92" customFormat="1" ht="15" customHeight="1" x14ac:dyDescent="0.25">
      <c r="A25" s="70" t="s">
        <v>16</v>
      </c>
      <c r="B25" s="70" t="s">
        <v>36</v>
      </c>
      <c r="C25" s="71"/>
      <c r="D25" s="61">
        <f>SUM(D26)</f>
        <v>2235362</v>
      </c>
      <c r="E25" s="61">
        <f>SUM(E26)</f>
        <v>1080844</v>
      </c>
      <c r="F25" s="61">
        <f>SUM(F26)</f>
        <v>1173615</v>
      </c>
      <c r="G25" s="58">
        <f>K25+O25+Q25+T25+W25</f>
        <v>1173615</v>
      </c>
      <c r="H25" s="60"/>
      <c r="I25" s="61"/>
      <c r="J25" s="61"/>
      <c r="K25" s="61"/>
      <c r="L25" s="61"/>
      <c r="M25" s="75"/>
      <c r="N25" s="61"/>
      <c r="O25" s="61"/>
      <c r="P25" s="61">
        <f>SUM(P26)</f>
        <v>57000</v>
      </c>
      <c r="Q25" s="61"/>
      <c r="R25" s="61"/>
      <c r="S25" s="61"/>
      <c r="T25" s="61"/>
      <c r="U25" s="75"/>
      <c r="V25" s="77">
        <f>SUM(V26)</f>
        <v>1116615</v>
      </c>
      <c r="W25" s="77">
        <f>SUM(W26)</f>
        <v>1173615</v>
      </c>
    </row>
    <row r="26" spans="1:23" s="59" customFormat="1" ht="33" customHeight="1" x14ac:dyDescent="0.25">
      <c r="A26" s="65">
        <v>1</v>
      </c>
      <c r="B26" s="62" t="s">
        <v>83</v>
      </c>
      <c r="C26" s="63">
        <v>2018</v>
      </c>
      <c r="D26" s="58">
        <v>2235362</v>
      </c>
      <c r="E26" s="58">
        <v>1080844</v>
      </c>
      <c r="F26" s="58">
        <f>I26+N26+P26+S26+V26</f>
        <v>1173615</v>
      </c>
      <c r="G26" s="58">
        <f>K26+O26+Q26+T26+W26</f>
        <v>1173615</v>
      </c>
      <c r="H26" s="57"/>
      <c r="I26" s="58"/>
      <c r="J26" s="58"/>
      <c r="K26" s="58"/>
      <c r="L26" s="58"/>
      <c r="M26" s="67"/>
      <c r="N26" s="58"/>
      <c r="O26" s="58"/>
      <c r="P26" s="58">
        <v>57000</v>
      </c>
      <c r="Q26" s="58">
        <v>0</v>
      </c>
      <c r="R26" s="58"/>
      <c r="S26" s="58"/>
      <c r="T26" s="58"/>
      <c r="U26" s="67">
        <v>42</v>
      </c>
      <c r="V26" s="79">
        <v>1116615</v>
      </c>
      <c r="W26" s="79">
        <v>1173615</v>
      </c>
    </row>
    <row r="27" spans="1:23" s="105" customFormat="1" ht="15" hidden="1" customHeight="1" x14ac:dyDescent="0.25">
      <c r="A27" s="106" t="s">
        <v>17</v>
      </c>
      <c r="B27" s="106" t="s">
        <v>37</v>
      </c>
      <c r="C27" s="114"/>
      <c r="D27" s="104"/>
      <c r="E27" s="104"/>
      <c r="F27" s="104"/>
      <c r="G27" s="104"/>
      <c r="H27" s="103"/>
      <c r="I27" s="104"/>
      <c r="J27" s="104"/>
      <c r="K27" s="104"/>
      <c r="L27" s="104"/>
      <c r="M27" s="112"/>
      <c r="N27" s="104"/>
      <c r="O27" s="104"/>
      <c r="P27" s="104"/>
      <c r="Q27" s="104"/>
      <c r="R27" s="104"/>
      <c r="S27" s="104"/>
      <c r="T27" s="104"/>
      <c r="U27" s="112"/>
      <c r="V27" s="107"/>
      <c r="W27" s="107"/>
    </row>
    <row r="28" spans="1:23" s="105" customFormat="1" ht="15" hidden="1" customHeight="1" x14ac:dyDescent="0.25">
      <c r="A28" s="111"/>
      <c r="B28" s="106" t="s">
        <v>28</v>
      </c>
      <c r="C28" s="114"/>
      <c r="D28" s="104"/>
      <c r="E28" s="104"/>
      <c r="F28" s="113"/>
      <c r="G28" s="113"/>
      <c r="H28" s="103"/>
      <c r="I28" s="104"/>
      <c r="J28" s="104"/>
      <c r="K28" s="104"/>
      <c r="L28" s="104"/>
      <c r="M28" s="112"/>
      <c r="N28" s="104"/>
      <c r="O28" s="104"/>
      <c r="P28" s="104"/>
      <c r="Q28" s="104"/>
      <c r="R28" s="104"/>
      <c r="S28" s="104"/>
      <c r="T28" s="104"/>
      <c r="U28" s="112"/>
      <c r="V28" s="107"/>
      <c r="W28" s="107"/>
    </row>
    <row r="29" spans="1:23" s="105" customFormat="1" ht="15" hidden="1" customHeight="1" x14ac:dyDescent="0.25">
      <c r="A29" s="106" t="s">
        <v>18</v>
      </c>
      <c r="B29" s="106" t="s">
        <v>38</v>
      </c>
      <c r="C29" s="114"/>
      <c r="D29" s="104"/>
      <c r="E29" s="104"/>
      <c r="F29" s="104"/>
      <c r="G29" s="104"/>
      <c r="H29" s="103"/>
      <c r="I29" s="104"/>
      <c r="J29" s="104"/>
      <c r="K29" s="104"/>
      <c r="L29" s="104"/>
      <c r="M29" s="112"/>
      <c r="N29" s="104"/>
      <c r="O29" s="104"/>
      <c r="P29" s="104"/>
      <c r="Q29" s="104"/>
      <c r="R29" s="104"/>
      <c r="S29" s="104"/>
      <c r="T29" s="104"/>
      <c r="U29" s="112"/>
      <c r="V29" s="107"/>
      <c r="W29" s="107"/>
    </row>
    <row r="30" spans="1:23" s="105" customFormat="1" ht="15" hidden="1" customHeight="1" x14ac:dyDescent="0.25">
      <c r="A30" s="111"/>
      <c r="B30" s="106" t="s">
        <v>46</v>
      </c>
      <c r="C30" s="114"/>
      <c r="D30" s="104"/>
      <c r="E30" s="104"/>
      <c r="F30" s="113"/>
      <c r="G30" s="113"/>
      <c r="H30" s="103"/>
      <c r="I30" s="104"/>
      <c r="J30" s="104"/>
      <c r="K30" s="104"/>
      <c r="L30" s="104"/>
      <c r="M30" s="112"/>
      <c r="N30" s="104"/>
      <c r="O30" s="104"/>
      <c r="P30" s="104"/>
      <c r="Q30" s="104"/>
      <c r="R30" s="104"/>
      <c r="S30" s="104"/>
      <c r="T30" s="104"/>
      <c r="U30" s="112"/>
      <c r="V30" s="107"/>
      <c r="W30" s="107"/>
    </row>
    <row r="31" spans="1:23" s="92" customFormat="1" ht="40.5" customHeight="1" x14ac:dyDescent="0.25">
      <c r="A31" s="70" t="s">
        <v>19</v>
      </c>
      <c r="B31" s="70" t="s">
        <v>39</v>
      </c>
      <c r="C31" s="71"/>
      <c r="D31" s="61">
        <f>SUM(D32:D36)</f>
        <v>1059206</v>
      </c>
      <c r="E31" s="61">
        <f>SUM(E32:E36)</f>
        <v>601315</v>
      </c>
      <c r="F31" s="61">
        <f t="shared" ref="F31:F36" si="0">I31+N31+P31+S31+V31</f>
        <v>1382131</v>
      </c>
      <c r="G31" s="61">
        <f t="shared" ref="G31:G36" si="1">K31+O31+Q31+T31+W31</f>
        <v>616003</v>
      </c>
      <c r="H31" s="61"/>
      <c r="I31" s="61">
        <f t="shared" ref="I31:J31" si="2">SUM(I32:I36)</f>
        <v>610300</v>
      </c>
      <c r="J31" s="61">
        <f t="shared" si="2"/>
        <v>610300</v>
      </c>
      <c r="K31" s="61"/>
      <c r="L31" s="61"/>
      <c r="M31" s="75"/>
      <c r="N31" s="61">
        <f>SUM(N32:N36)</f>
        <v>370300</v>
      </c>
      <c r="O31" s="61">
        <f t="shared" ref="O31:Q31" si="3">SUM(O32:O36)</f>
        <v>352880</v>
      </c>
      <c r="P31" s="61">
        <f>SUM(P32:P36)</f>
        <v>401531</v>
      </c>
      <c r="Q31" s="61">
        <f t="shared" si="3"/>
        <v>263123</v>
      </c>
      <c r="R31" s="61"/>
      <c r="S31" s="61"/>
      <c r="T31" s="61"/>
      <c r="U31" s="75"/>
      <c r="V31" s="77"/>
      <c r="W31" s="77"/>
    </row>
    <row r="32" spans="1:23" s="59" customFormat="1" ht="96" customHeight="1" x14ac:dyDescent="0.25">
      <c r="A32" s="65">
        <v>1</v>
      </c>
      <c r="B32" s="100" t="s">
        <v>120</v>
      </c>
      <c r="C32" s="63">
        <v>2019</v>
      </c>
      <c r="D32" s="58">
        <v>518157</v>
      </c>
      <c r="E32" s="58">
        <v>351278</v>
      </c>
      <c r="F32" s="58">
        <f t="shared" si="0"/>
        <v>1169242</v>
      </c>
      <c r="G32" s="58">
        <f t="shared" si="1"/>
        <v>429937</v>
      </c>
      <c r="H32" s="58" t="s">
        <v>108</v>
      </c>
      <c r="I32" s="58">
        <v>610300</v>
      </c>
      <c r="J32" s="58">
        <v>610300</v>
      </c>
      <c r="K32" s="58"/>
      <c r="L32" s="58"/>
      <c r="M32" s="67" t="s">
        <v>87</v>
      </c>
      <c r="N32" s="58">
        <v>166879</v>
      </c>
      <c r="O32" s="58">
        <v>166879</v>
      </c>
      <c r="P32" s="58">
        <v>392063</v>
      </c>
      <c r="Q32" s="58">
        <v>263058</v>
      </c>
      <c r="R32" s="58"/>
      <c r="S32" s="58"/>
      <c r="T32" s="58"/>
      <c r="U32" s="67"/>
      <c r="V32" s="79"/>
      <c r="W32" s="79"/>
    </row>
    <row r="33" spans="1:23" s="59" customFormat="1" ht="29.25" customHeight="1" x14ac:dyDescent="0.25">
      <c r="A33" s="65">
        <v>2</v>
      </c>
      <c r="B33" s="95" t="s">
        <v>85</v>
      </c>
      <c r="C33" s="63">
        <v>2017</v>
      </c>
      <c r="D33" s="58">
        <v>347790</v>
      </c>
      <c r="E33" s="58">
        <v>250037</v>
      </c>
      <c r="F33" s="58">
        <f t="shared" si="0"/>
        <v>17420</v>
      </c>
      <c r="G33" s="58">
        <f t="shared" si="1"/>
        <v>0</v>
      </c>
      <c r="H33" s="58"/>
      <c r="I33" s="58"/>
      <c r="J33" s="58"/>
      <c r="K33" s="58"/>
      <c r="L33" s="58"/>
      <c r="M33" s="67"/>
      <c r="N33" s="58">
        <v>17420</v>
      </c>
      <c r="O33" s="58"/>
      <c r="P33" s="58"/>
      <c r="Q33" s="58"/>
      <c r="R33" s="58"/>
      <c r="S33" s="58"/>
      <c r="T33" s="58"/>
      <c r="U33" s="67"/>
      <c r="V33" s="79"/>
      <c r="W33" s="79"/>
    </row>
    <row r="34" spans="1:23" s="59" customFormat="1" ht="29.25" customHeight="1" x14ac:dyDescent="0.25">
      <c r="A34" s="65">
        <v>3</v>
      </c>
      <c r="B34" s="90" t="s">
        <v>110</v>
      </c>
      <c r="C34" s="63">
        <v>2019</v>
      </c>
      <c r="D34" s="58">
        <v>2038</v>
      </c>
      <c r="E34" s="58">
        <v>0</v>
      </c>
      <c r="F34" s="58">
        <f t="shared" si="0"/>
        <v>2038</v>
      </c>
      <c r="G34" s="58">
        <f t="shared" si="1"/>
        <v>0</v>
      </c>
      <c r="H34" s="65"/>
      <c r="I34" s="64"/>
      <c r="J34" s="64"/>
      <c r="K34" s="64"/>
      <c r="L34" s="64"/>
      <c r="M34" s="65"/>
      <c r="N34" s="64"/>
      <c r="O34" s="64"/>
      <c r="P34" s="64">
        <v>2038</v>
      </c>
      <c r="Q34" s="64"/>
      <c r="R34" s="58"/>
      <c r="S34" s="58"/>
      <c r="T34" s="58"/>
      <c r="U34" s="67"/>
      <c r="V34" s="79"/>
      <c r="W34" s="79"/>
    </row>
    <row r="35" spans="1:23" s="59" customFormat="1" ht="29.25" customHeight="1" x14ac:dyDescent="0.25">
      <c r="A35" s="65">
        <v>4</v>
      </c>
      <c r="B35" s="90" t="s">
        <v>111</v>
      </c>
      <c r="C35" s="63">
        <v>2019</v>
      </c>
      <c r="D35" s="58">
        <v>5220</v>
      </c>
      <c r="E35" s="58">
        <v>0</v>
      </c>
      <c r="F35" s="58">
        <f t="shared" si="0"/>
        <v>5220</v>
      </c>
      <c r="G35" s="58">
        <f t="shared" si="1"/>
        <v>0</v>
      </c>
      <c r="H35" s="65"/>
      <c r="I35" s="64"/>
      <c r="J35" s="64"/>
      <c r="K35" s="64"/>
      <c r="L35" s="64"/>
      <c r="M35" s="65"/>
      <c r="N35" s="64"/>
      <c r="O35" s="64"/>
      <c r="P35" s="64">
        <v>5220</v>
      </c>
      <c r="Q35" s="64"/>
      <c r="R35" s="58"/>
      <c r="S35" s="58"/>
      <c r="T35" s="58"/>
      <c r="U35" s="67"/>
      <c r="V35" s="79"/>
      <c r="W35" s="79"/>
    </row>
    <row r="36" spans="1:23" s="59" customFormat="1" ht="35.25" customHeight="1" x14ac:dyDescent="0.25">
      <c r="A36" s="65">
        <v>5</v>
      </c>
      <c r="B36" s="90" t="s">
        <v>86</v>
      </c>
      <c r="C36" s="63">
        <v>2019</v>
      </c>
      <c r="D36" s="58">
        <v>186001</v>
      </c>
      <c r="E36" s="58">
        <v>0</v>
      </c>
      <c r="F36" s="58">
        <f t="shared" si="0"/>
        <v>188211</v>
      </c>
      <c r="G36" s="58">
        <f t="shared" si="1"/>
        <v>186066</v>
      </c>
      <c r="H36" s="58"/>
      <c r="I36" s="58"/>
      <c r="J36" s="58"/>
      <c r="K36" s="58"/>
      <c r="L36" s="58"/>
      <c r="M36" s="67" t="s">
        <v>87</v>
      </c>
      <c r="N36" s="58">
        <v>186001</v>
      </c>
      <c r="O36" s="58">
        <v>186001</v>
      </c>
      <c r="P36" s="58">
        <v>2210</v>
      </c>
      <c r="Q36" s="58">
        <v>65</v>
      </c>
      <c r="R36" s="58"/>
      <c r="S36" s="58"/>
      <c r="T36" s="58"/>
      <c r="U36" s="67"/>
      <c r="V36" s="79"/>
      <c r="W36" s="79"/>
    </row>
    <row r="37" spans="1:23" s="128" customFormat="1" ht="15" customHeight="1" x14ac:dyDescent="0.25">
      <c r="A37" s="121" t="s">
        <v>20</v>
      </c>
      <c r="B37" s="121" t="s">
        <v>40</v>
      </c>
      <c r="C37" s="129"/>
      <c r="D37" s="123"/>
      <c r="E37" s="123"/>
      <c r="F37" s="123"/>
      <c r="G37" s="123"/>
      <c r="H37" s="122"/>
      <c r="I37" s="123"/>
      <c r="J37" s="123"/>
      <c r="K37" s="123"/>
      <c r="L37" s="123"/>
      <c r="M37" s="126"/>
      <c r="N37" s="123"/>
      <c r="O37" s="123"/>
      <c r="P37" s="123"/>
      <c r="Q37" s="123"/>
      <c r="R37" s="123"/>
      <c r="S37" s="123"/>
      <c r="T37" s="123"/>
      <c r="U37" s="126"/>
      <c r="V37" s="127"/>
      <c r="W37" s="127"/>
    </row>
    <row r="38" spans="1:23" s="59" customFormat="1" ht="15" customHeight="1" x14ac:dyDescent="0.25">
      <c r="A38" s="65"/>
      <c r="B38" s="62" t="s">
        <v>47</v>
      </c>
      <c r="C38" s="63"/>
      <c r="D38" s="58"/>
      <c r="E38" s="58"/>
      <c r="F38" s="64"/>
      <c r="G38" s="64"/>
      <c r="H38" s="57"/>
      <c r="I38" s="58"/>
      <c r="J38" s="58"/>
      <c r="K38" s="58"/>
      <c r="L38" s="58"/>
      <c r="M38" s="67"/>
      <c r="N38" s="58"/>
      <c r="O38" s="58"/>
      <c r="P38" s="58"/>
      <c r="Q38" s="58"/>
      <c r="R38" s="58"/>
      <c r="S38" s="58"/>
      <c r="T38" s="58"/>
      <c r="U38" s="67"/>
      <c r="V38" s="79"/>
      <c r="W38" s="79"/>
    </row>
    <row r="39" spans="1:23" s="92" customFormat="1" ht="15" customHeight="1" x14ac:dyDescent="0.25">
      <c r="A39" s="70" t="s">
        <v>21</v>
      </c>
      <c r="B39" s="70" t="s">
        <v>41</v>
      </c>
      <c r="C39" s="71"/>
      <c r="D39" s="61">
        <f>SUM(D40)</f>
        <v>6469026</v>
      </c>
      <c r="E39" s="61">
        <f>SUM(E40)</f>
        <v>1716943</v>
      </c>
      <c r="F39" s="61">
        <f>I39+N39+P39+S39+V39</f>
        <v>4752083</v>
      </c>
      <c r="G39" s="61">
        <f t="shared" ref="G39:G52" si="4">K39+O39+Q39+T39+W39</f>
        <v>1414866</v>
      </c>
      <c r="H39" s="60"/>
      <c r="I39" s="61"/>
      <c r="J39" s="61"/>
      <c r="K39" s="61"/>
      <c r="L39" s="61"/>
      <c r="M39" s="75"/>
      <c r="N39" s="61"/>
      <c r="O39" s="61"/>
      <c r="P39" s="61"/>
      <c r="Q39" s="61"/>
      <c r="R39" s="61"/>
      <c r="S39" s="61"/>
      <c r="T39" s="61"/>
      <c r="U39" s="75">
        <v>42</v>
      </c>
      <c r="V39" s="77">
        <f>SUM(V40)</f>
        <v>4752083</v>
      </c>
      <c r="W39" s="77">
        <f>SUM(W40)</f>
        <v>1414866</v>
      </c>
    </row>
    <row r="40" spans="1:23" s="59" customFormat="1" ht="111.75" customHeight="1" x14ac:dyDescent="0.25">
      <c r="A40" s="65">
        <v>1</v>
      </c>
      <c r="B40" s="101" t="s">
        <v>88</v>
      </c>
      <c r="C40" s="63">
        <v>2018</v>
      </c>
      <c r="D40" s="58">
        <v>6469026</v>
      </c>
      <c r="E40" s="58">
        <v>1716943</v>
      </c>
      <c r="F40" s="58">
        <f>I40+N40+P40+S40+V40</f>
        <v>4752083</v>
      </c>
      <c r="G40" s="58">
        <f t="shared" si="4"/>
        <v>1414866</v>
      </c>
      <c r="H40" s="57"/>
      <c r="I40" s="58"/>
      <c r="J40" s="58"/>
      <c r="K40" s="58"/>
      <c r="L40" s="58"/>
      <c r="M40" s="67"/>
      <c r="N40" s="58"/>
      <c r="O40" s="58"/>
      <c r="P40" s="58"/>
      <c r="Q40" s="58"/>
      <c r="R40" s="58"/>
      <c r="S40" s="58"/>
      <c r="T40" s="58"/>
      <c r="U40" s="67">
        <v>42</v>
      </c>
      <c r="V40" s="79">
        <v>4752083</v>
      </c>
      <c r="W40" s="79">
        <v>1414866</v>
      </c>
    </row>
    <row r="41" spans="1:23" s="92" customFormat="1" ht="30" x14ac:dyDescent="0.25">
      <c r="A41" s="130">
        <v>5200</v>
      </c>
      <c r="B41" s="78" t="s">
        <v>5</v>
      </c>
      <c r="C41" s="60"/>
      <c r="D41" s="61">
        <f>D42+D64+D71+D82+D88+D91+D106+D108</f>
        <v>4569548</v>
      </c>
      <c r="E41" s="61">
        <f>E42+E64+E71+E82+E88+E91+E106+E108</f>
        <v>780977</v>
      </c>
      <c r="F41" s="61">
        <f>SUM(F42+F64+F71+F88+F91)</f>
        <v>3904908</v>
      </c>
      <c r="G41" s="61">
        <f t="shared" si="4"/>
        <v>1973186</v>
      </c>
      <c r="H41" s="61"/>
      <c r="I41" s="61">
        <f>SUM(I64+I71+I88+I91)</f>
        <v>2540646</v>
      </c>
      <c r="J41" s="61">
        <f>J42+J64+J71+J82+J88+J91+J106+J108</f>
        <v>0</v>
      </c>
      <c r="K41" s="61">
        <f>K42+K64+K71+K82+K88+K91+K106+K108</f>
        <v>829303</v>
      </c>
      <c r="L41" s="61">
        <f>L42+L64+L71+L82+L88+L91+L106+L108</f>
        <v>0</v>
      </c>
      <c r="M41" s="132"/>
      <c r="N41" s="61">
        <f>SUM(N64+N88+N91)</f>
        <v>818388</v>
      </c>
      <c r="O41" s="61">
        <f>O42+O64+O71+O82+O88+O91+O106+O108</f>
        <v>810988</v>
      </c>
      <c r="P41" s="61">
        <f>SUM(P42+P72+P91)</f>
        <v>263078</v>
      </c>
      <c r="Q41" s="61">
        <f>Q42+Q64+Q71+Q82+Q88+Q91+Q106+Q108</f>
        <v>50099</v>
      </c>
      <c r="R41" s="61"/>
      <c r="S41" s="61">
        <f>S42+S64+S71+S82+S88+S91+S106+S108</f>
        <v>282796</v>
      </c>
      <c r="T41" s="61">
        <f>SUM(T42+T91)</f>
        <v>282796</v>
      </c>
      <c r="U41" s="132"/>
      <c r="V41" s="61">
        <f>V42+V64+V71+V82+V88+V91+V106+V108</f>
        <v>0</v>
      </c>
      <c r="W41" s="61">
        <f>W42+W64+W71+W82+W88+W91+W106+W108</f>
        <v>0</v>
      </c>
    </row>
    <row r="42" spans="1:23" s="59" customFormat="1" x14ac:dyDescent="0.25">
      <c r="A42" s="62" t="s">
        <v>14</v>
      </c>
      <c r="B42" s="62" t="s">
        <v>34</v>
      </c>
      <c r="C42" s="63"/>
      <c r="D42" s="58">
        <f>SUM(D43+D47)</f>
        <v>9748</v>
      </c>
      <c r="E42" s="58">
        <f>SUM(E43+E47)</f>
        <v>0</v>
      </c>
      <c r="F42" s="58">
        <f t="shared" ref="F42:F52" si="5">I42+N42+P42+S42+V42</f>
        <v>42397</v>
      </c>
      <c r="G42" s="58">
        <f t="shared" si="4"/>
        <v>11397</v>
      </c>
      <c r="H42" s="65"/>
      <c r="I42" s="64"/>
      <c r="J42" s="64"/>
      <c r="K42" s="64"/>
      <c r="L42" s="64"/>
      <c r="M42" s="65"/>
      <c r="N42" s="64"/>
      <c r="O42" s="64"/>
      <c r="P42" s="64">
        <f>SUM(P47+P43+P62)</f>
        <v>40748</v>
      </c>
      <c r="Q42" s="64">
        <f>SUM(Q47+Q43)</f>
        <v>9748</v>
      </c>
      <c r="R42" s="64"/>
      <c r="S42" s="64">
        <v>1649</v>
      </c>
      <c r="T42" s="64">
        <v>1649</v>
      </c>
      <c r="U42" s="65"/>
      <c r="V42" s="66"/>
      <c r="W42" s="66"/>
    </row>
    <row r="43" spans="1:23" s="59" customFormat="1" x14ac:dyDescent="0.25">
      <c r="A43" s="62">
        <v>5201</v>
      </c>
      <c r="B43" s="62" t="s">
        <v>29</v>
      </c>
      <c r="C43" s="63"/>
      <c r="D43" s="58">
        <v>3086</v>
      </c>
      <c r="E43" s="58"/>
      <c r="F43" s="58">
        <f t="shared" si="5"/>
        <v>3086</v>
      </c>
      <c r="G43" s="58">
        <f t="shared" si="4"/>
        <v>3086</v>
      </c>
      <c r="H43" s="65"/>
      <c r="I43" s="64"/>
      <c r="J43" s="64"/>
      <c r="K43" s="64"/>
      <c r="L43" s="64"/>
      <c r="M43" s="65"/>
      <c r="N43" s="64"/>
      <c r="O43" s="64"/>
      <c r="P43" s="64">
        <v>3086</v>
      </c>
      <c r="Q43" s="64">
        <v>3086</v>
      </c>
      <c r="R43" s="64"/>
      <c r="S43" s="64"/>
      <c r="T43" s="64"/>
      <c r="U43" s="65"/>
      <c r="V43" s="66"/>
      <c r="W43" s="66"/>
    </row>
    <row r="44" spans="1:23" s="59" customFormat="1" x14ac:dyDescent="0.25">
      <c r="A44" s="62">
        <v>1</v>
      </c>
      <c r="B44" s="90" t="s">
        <v>96</v>
      </c>
      <c r="C44" s="63">
        <v>2019</v>
      </c>
      <c r="D44" s="58">
        <v>3086</v>
      </c>
      <c r="E44" s="58">
        <v>0</v>
      </c>
      <c r="F44" s="58">
        <f t="shared" si="5"/>
        <v>3086</v>
      </c>
      <c r="G44" s="58">
        <f t="shared" si="4"/>
        <v>3086</v>
      </c>
      <c r="H44" s="65"/>
      <c r="I44" s="64"/>
      <c r="J44" s="64"/>
      <c r="K44" s="64"/>
      <c r="L44" s="64"/>
      <c r="M44" s="65"/>
      <c r="N44" s="64"/>
      <c r="O44" s="64"/>
      <c r="P44" s="64">
        <v>3086</v>
      </c>
      <c r="Q44" s="64">
        <v>3086</v>
      </c>
      <c r="R44" s="64"/>
      <c r="S44" s="64"/>
      <c r="T44" s="64"/>
      <c r="U44" s="65"/>
      <c r="V44" s="66"/>
      <c r="W44" s="66"/>
    </row>
    <row r="45" spans="1:23" s="105" customFormat="1" ht="0.75" customHeight="1" x14ac:dyDescent="0.25">
      <c r="A45" s="106">
        <v>5202</v>
      </c>
      <c r="B45" s="106" t="s">
        <v>52</v>
      </c>
      <c r="C45" s="114"/>
      <c r="D45" s="104"/>
      <c r="E45" s="104"/>
      <c r="F45" s="104">
        <f t="shared" si="5"/>
        <v>0</v>
      </c>
      <c r="G45" s="104">
        <f t="shared" si="4"/>
        <v>0</v>
      </c>
      <c r="H45" s="111"/>
      <c r="I45" s="113"/>
      <c r="J45" s="113"/>
      <c r="K45" s="113"/>
      <c r="L45" s="113"/>
      <c r="M45" s="111"/>
      <c r="N45" s="113"/>
      <c r="O45" s="113"/>
      <c r="P45" s="113"/>
      <c r="Q45" s="113"/>
      <c r="R45" s="113"/>
      <c r="S45" s="113"/>
      <c r="T45" s="113"/>
      <c r="U45" s="111"/>
      <c r="V45" s="115"/>
      <c r="W45" s="115"/>
    </row>
    <row r="46" spans="1:23" s="105" customFormat="1" hidden="1" x14ac:dyDescent="0.25">
      <c r="A46" s="106"/>
      <c r="B46" s="106" t="s">
        <v>56</v>
      </c>
      <c r="C46" s="114"/>
      <c r="D46" s="104"/>
      <c r="E46" s="104"/>
      <c r="F46" s="104">
        <f t="shared" si="5"/>
        <v>0</v>
      </c>
      <c r="G46" s="104">
        <f t="shared" si="4"/>
        <v>0</v>
      </c>
      <c r="H46" s="111"/>
      <c r="I46" s="113"/>
      <c r="J46" s="113"/>
      <c r="K46" s="113"/>
      <c r="L46" s="113"/>
      <c r="M46" s="111"/>
      <c r="N46" s="113"/>
      <c r="O46" s="113"/>
      <c r="P46" s="113"/>
      <c r="Q46" s="113"/>
      <c r="R46" s="113"/>
      <c r="S46" s="113"/>
      <c r="T46" s="113"/>
      <c r="U46" s="111"/>
      <c r="V46" s="115"/>
      <c r="W46" s="115"/>
    </row>
    <row r="47" spans="1:23" s="59" customFormat="1" ht="30" x14ac:dyDescent="0.25">
      <c r="A47" s="62">
        <v>5203</v>
      </c>
      <c r="B47" s="62" t="s">
        <v>30</v>
      </c>
      <c r="C47" s="63"/>
      <c r="D47" s="58">
        <v>6662</v>
      </c>
      <c r="E47" s="58">
        <v>0</v>
      </c>
      <c r="F47" s="58">
        <f t="shared" si="5"/>
        <v>6662</v>
      </c>
      <c r="G47" s="58">
        <f t="shared" si="4"/>
        <v>6662</v>
      </c>
      <c r="H47" s="65"/>
      <c r="I47" s="64"/>
      <c r="J47" s="64"/>
      <c r="K47" s="64"/>
      <c r="L47" s="64"/>
      <c r="M47" s="65"/>
      <c r="N47" s="64"/>
      <c r="O47" s="64"/>
      <c r="P47" s="64">
        <v>6662</v>
      </c>
      <c r="Q47" s="64">
        <v>6662</v>
      </c>
      <c r="R47" s="64"/>
      <c r="S47" s="64"/>
      <c r="T47" s="64"/>
      <c r="U47" s="65"/>
      <c r="V47" s="66"/>
      <c r="W47" s="66"/>
    </row>
    <row r="48" spans="1:23" s="59" customFormat="1" ht="14.25" customHeight="1" x14ac:dyDescent="0.25">
      <c r="A48" s="62">
        <v>1</v>
      </c>
      <c r="B48" s="90" t="s">
        <v>97</v>
      </c>
      <c r="C48" s="63">
        <v>2019</v>
      </c>
      <c r="D48" s="58">
        <v>6662</v>
      </c>
      <c r="E48" s="58">
        <v>0</v>
      </c>
      <c r="F48" s="58">
        <f t="shared" si="5"/>
        <v>6662</v>
      </c>
      <c r="G48" s="58">
        <f t="shared" si="4"/>
        <v>6662</v>
      </c>
      <c r="H48" s="65"/>
      <c r="I48" s="64"/>
      <c r="J48" s="64"/>
      <c r="K48" s="64"/>
      <c r="L48" s="64"/>
      <c r="M48" s="65"/>
      <c r="N48" s="64"/>
      <c r="O48" s="64"/>
      <c r="P48" s="64">
        <v>6662</v>
      </c>
      <c r="Q48" s="64">
        <v>6662</v>
      </c>
      <c r="R48" s="64"/>
      <c r="S48" s="64"/>
      <c r="T48" s="64"/>
      <c r="U48" s="65"/>
      <c r="V48" s="66"/>
      <c r="W48" s="66"/>
    </row>
    <row r="49" spans="1:23" s="105" customFormat="1" ht="15" hidden="1" customHeight="1" x14ac:dyDescent="0.25">
      <c r="A49" s="106">
        <v>5204</v>
      </c>
      <c r="B49" s="106" t="s">
        <v>31</v>
      </c>
      <c r="C49" s="114"/>
      <c r="D49" s="104"/>
      <c r="E49" s="104"/>
      <c r="F49" s="104">
        <f t="shared" si="5"/>
        <v>0</v>
      </c>
      <c r="G49" s="104">
        <f t="shared" si="4"/>
        <v>0</v>
      </c>
      <c r="H49" s="111"/>
      <c r="I49" s="113"/>
      <c r="J49" s="113"/>
      <c r="K49" s="113"/>
      <c r="L49" s="113"/>
      <c r="M49" s="111"/>
      <c r="N49" s="113"/>
      <c r="O49" s="113"/>
      <c r="P49" s="113"/>
      <c r="Q49" s="113"/>
      <c r="R49" s="113"/>
      <c r="S49" s="113"/>
      <c r="T49" s="113"/>
      <c r="U49" s="111"/>
      <c r="V49" s="115"/>
      <c r="W49" s="115"/>
    </row>
    <row r="50" spans="1:23" s="105" customFormat="1" ht="15" hidden="1" customHeight="1" x14ac:dyDescent="0.25">
      <c r="A50" s="106"/>
      <c r="B50" s="106" t="s">
        <v>56</v>
      </c>
      <c r="C50" s="114"/>
      <c r="D50" s="104"/>
      <c r="E50" s="104"/>
      <c r="F50" s="104">
        <f t="shared" si="5"/>
        <v>0</v>
      </c>
      <c r="G50" s="104">
        <f t="shared" si="4"/>
        <v>0</v>
      </c>
      <c r="H50" s="111"/>
      <c r="I50" s="113"/>
      <c r="J50" s="113"/>
      <c r="K50" s="113"/>
      <c r="L50" s="113"/>
      <c r="M50" s="111"/>
      <c r="N50" s="113"/>
      <c r="O50" s="113"/>
      <c r="P50" s="113"/>
      <c r="Q50" s="113"/>
      <c r="R50" s="113"/>
      <c r="S50" s="113"/>
      <c r="T50" s="113"/>
      <c r="U50" s="111"/>
      <c r="V50" s="115"/>
      <c r="W50" s="115"/>
    </row>
    <row r="51" spans="1:23" s="105" customFormat="1" ht="15" hidden="1" customHeight="1" x14ac:dyDescent="0.25">
      <c r="A51" s="106">
        <v>5205</v>
      </c>
      <c r="B51" s="106" t="s">
        <v>32</v>
      </c>
      <c r="C51" s="114"/>
      <c r="D51" s="104"/>
      <c r="E51" s="104"/>
      <c r="F51" s="104">
        <f t="shared" si="5"/>
        <v>0</v>
      </c>
      <c r="G51" s="104">
        <f t="shared" si="4"/>
        <v>0</v>
      </c>
      <c r="H51" s="111"/>
      <c r="I51" s="113"/>
      <c r="J51" s="113"/>
      <c r="K51" s="113"/>
      <c r="L51" s="113"/>
      <c r="M51" s="111"/>
      <c r="N51" s="113"/>
      <c r="O51" s="113"/>
      <c r="P51" s="113"/>
      <c r="Q51" s="113"/>
      <c r="R51" s="113"/>
      <c r="S51" s="113"/>
      <c r="T51" s="113"/>
      <c r="U51" s="111"/>
      <c r="V51" s="115"/>
      <c r="W51" s="115"/>
    </row>
    <row r="52" spans="1:23" s="105" customFormat="1" ht="0.75" hidden="1" customHeight="1" x14ac:dyDescent="0.25">
      <c r="A52" s="106"/>
      <c r="B52" s="106" t="s">
        <v>56</v>
      </c>
      <c r="C52" s="114"/>
      <c r="D52" s="104"/>
      <c r="E52" s="104"/>
      <c r="F52" s="104">
        <f t="shared" si="5"/>
        <v>0</v>
      </c>
      <c r="G52" s="104">
        <f t="shared" si="4"/>
        <v>0</v>
      </c>
      <c r="H52" s="111"/>
      <c r="I52" s="113"/>
      <c r="J52" s="113"/>
      <c r="K52" s="113"/>
      <c r="L52" s="113"/>
      <c r="M52" s="111"/>
      <c r="N52" s="113"/>
      <c r="O52" s="113"/>
      <c r="P52" s="113"/>
      <c r="Q52" s="113"/>
      <c r="R52" s="113"/>
      <c r="S52" s="113"/>
      <c r="T52" s="113"/>
      <c r="U52" s="111"/>
      <c r="V52" s="115"/>
      <c r="W52" s="115"/>
    </row>
    <row r="53" spans="1:23" s="105" customFormat="1" ht="30" hidden="1" x14ac:dyDescent="0.25">
      <c r="A53" s="106">
        <v>5206</v>
      </c>
      <c r="B53" s="106" t="s">
        <v>53</v>
      </c>
      <c r="C53" s="114"/>
      <c r="D53" s="104"/>
      <c r="E53" s="104"/>
      <c r="F53" s="113"/>
      <c r="G53" s="113"/>
      <c r="H53" s="111"/>
      <c r="I53" s="113"/>
      <c r="J53" s="113"/>
      <c r="K53" s="113"/>
      <c r="L53" s="113"/>
      <c r="M53" s="111"/>
      <c r="N53" s="113"/>
      <c r="O53" s="113"/>
      <c r="P53" s="113"/>
      <c r="Q53" s="113"/>
      <c r="R53" s="113"/>
      <c r="S53" s="113"/>
      <c r="T53" s="113"/>
      <c r="U53" s="111"/>
      <c r="V53" s="115"/>
      <c r="W53" s="115"/>
    </row>
    <row r="54" spans="1:23" s="105" customFormat="1" hidden="1" x14ac:dyDescent="0.25">
      <c r="A54" s="106"/>
      <c r="B54" s="106" t="s">
        <v>57</v>
      </c>
      <c r="C54" s="114"/>
      <c r="D54" s="104"/>
      <c r="E54" s="104"/>
      <c r="F54" s="113"/>
      <c r="G54" s="113"/>
      <c r="H54" s="111"/>
      <c r="I54" s="113"/>
      <c r="J54" s="113"/>
      <c r="K54" s="113"/>
      <c r="L54" s="113"/>
      <c r="M54" s="111"/>
      <c r="N54" s="113"/>
      <c r="O54" s="113"/>
      <c r="P54" s="113"/>
      <c r="Q54" s="113"/>
      <c r="R54" s="113"/>
      <c r="S54" s="113"/>
      <c r="T54" s="113"/>
      <c r="U54" s="111"/>
      <c r="V54" s="115"/>
      <c r="W54" s="115"/>
    </row>
    <row r="55" spans="1:23" s="105" customFormat="1" hidden="1" x14ac:dyDescent="0.25">
      <c r="A55" s="106"/>
      <c r="B55" s="106" t="s">
        <v>56</v>
      </c>
      <c r="C55" s="114"/>
      <c r="D55" s="104"/>
      <c r="E55" s="104"/>
      <c r="F55" s="104"/>
      <c r="G55" s="104"/>
      <c r="H55" s="111"/>
      <c r="I55" s="113"/>
      <c r="J55" s="113"/>
      <c r="K55" s="113"/>
      <c r="L55" s="113"/>
      <c r="M55" s="111"/>
      <c r="N55" s="113"/>
      <c r="O55" s="113"/>
      <c r="P55" s="113"/>
      <c r="Q55" s="113"/>
      <c r="R55" s="113"/>
      <c r="S55" s="113"/>
      <c r="T55" s="113"/>
      <c r="U55" s="111"/>
      <c r="V55" s="115"/>
      <c r="W55" s="115"/>
    </row>
    <row r="56" spans="1:23" s="105" customFormat="1" hidden="1" x14ac:dyDescent="0.25">
      <c r="A56" s="106"/>
      <c r="B56" s="106" t="s">
        <v>25</v>
      </c>
      <c r="C56" s="114"/>
      <c r="D56" s="104"/>
      <c r="E56" s="104"/>
      <c r="F56" s="113"/>
      <c r="G56" s="113"/>
      <c r="H56" s="111"/>
      <c r="I56" s="113"/>
      <c r="J56" s="113"/>
      <c r="K56" s="113"/>
      <c r="L56" s="113"/>
      <c r="M56" s="111"/>
      <c r="N56" s="113"/>
      <c r="O56" s="113"/>
      <c r="P56" s="113"/>
      <c r="Q56" s="113"/>
      <c r="R56" s="113"/>
      <c r="S56" s="113"/>
      <c r="T56" s="113"/>
      <c r="U56" s="111"/>
      <c r="V56" s="115"/>
      <c r="W56" s="115"/>
    </row>
    <row r="57" spans="1:23" s="105" customFormat="1" hidden="1" x14ac:dyDescent="0.25">
      <c r="A57" s="106"/>
      <c r="B57" s="106" t="s">
        <v>56</v>
      </c>
      <c r="C57" s="114"/>
      <c r="D57" s="104"/>
      <c r="E57" s="104"/>
      <c r="F57" s="104"/>
      <c r="G57" s="104"/>
      <c r="H57" s="111"/>
      <c r="I57" s="113"/>
      <c r="J57" s="113"/>
      <c r="K57" s="113"/>
      <c r="L57" s="113"/>
      <c r="M57" s="111"/>
      <c r="N57" s="113"/>
      <c r="O57" s="113"/>
      <c r="P57" s="113"/>
      <c r="Q57" s="113"/>
      <c r="R57" s="113"/>
      <c r="S57" s="113"/>
      <c r="T57" s="113"/>
      <c r="U57" s="111"/>
      <c r="V57" s="115"/>
      <c r="W57" s="115"/>
    </row>
    <row r="58" spans="1:23" s="105" customFormat="1" hidden="1" x14ac:dyDescent="0.25">
      <c r="A58" s="106">
        <v>5219</v>
      </c>
      <c r="B58" s="106" t="s">
        <v>33</v>
      </c>
      <c r="C58" s="114"/>
      <c r="D58" s="104"/>
      <c r="E58" s="104"/>
      <c r="F58" s="113"/>
      <c r="G58" s="113"/>
      <c r="H58" s="111"/>
      <c r="I58" s="113"/>
      <c r="J58" s="113"/>
      <c r="K58" s="113"/>
      <c r="L58" s="113"/>
      <c r="M58" s="112"/>
      <c r="N58" s="116"/>
      <c r="O58" s="116"/>
      <c r="P58" s="116"/>
      <c r="Q58" s="116"/>
      <c r="R58" s="116"/>
      <c r="S58" s="116"/>
      <c r="T58" s="116"/>
      <c r="U58" s="112"/>
      <c r="V58" s="117"/>
      <c r="W58" s="117"/>
    </row>
    <row r="59" spans="1:23" s="105" customFormat="1" hidden="1" x14ac:dyDescent="0.25">
      <c r="A59" s="106"/>
      <c r="B59" s="106" t="s">
        <v>56</v>
      </c>
      <c r="C59" s="114"/>
      <c r="D59" s="104"/>
      <c r="E59" s="104"/>
      <c r="F59" s="113"/>
      <c r="G59" s="113"/>
      <c r="H59" s="111"/>
      <c r="I59" s="113"/>
      <c r="J59" s="113"/>
      <c r="K59" s="113"/>
      <c r="L59" s="113"/>
      <c r="M59" s="112"/>
      <c r="N59" s="116"/>
      <c r="O59" s="116"/>
      <c r="P59" s="116"/>
      <c r="Q59" s="116"/>
      <c r="R59" s="116"/>
      <c r="S59" s="116"/>
      <c r="T59" s="116"/>
      <c r="U59" s="112"/>
      <c r="V59" s="117"/>
      <c r="W59" s="117"/>
    </row>
    <row r="60" spans="1:23" s="59" customFormat="1" x14ac:dyDescent="0.25">
      <c r="A60" s="62">
        <v>5205</v>
      </c>
      <c r="B60" s="90" t="s">
        <v>32</v>
      </c>
      <c r="C60" s="63"/>
      <c r="D60" s="58">
        <v>6662</v>
      </c>
      <c r="E60" s="58">
        <v>0</v>
      </c>
      <c r="F60" s="58">
        <f>I60+N60+P60+S60+V60</f>
        <v>1649</v>
      </c>
      <c r="G60" s="58">
        <f>K60+O60+Q60+T60+W60</f>
        <v>1649</v>
      </c>
      <c r="H60" s="65"/>
      <c r="I60" s="64"/>
      <c r="J60" s="64"/>
      <c r="K60" s="64"/>
      <c r="L60" s="64"/>
      <c r="M60" s="65"/>
      <c r="N60" s="64"/>
      <c r="O60" s="64"/>
      <c r="P60" s="64"/>
      <c r="Q60" s="64"/>
      <c r="R60" s="64"/>
      <c r="S60" s="64">
        <v>1649</v>
      </c>
      <c r="T60" s="64">
        <v>1649</v>
      </c>
      <c r="U60" s="65"/>
      <c r="V60" s="66"/>
      <c r="W60" s="66"/>
    </row>
    <row r="61" spans="1:23" s="59" customFormat="1" x14ac:dyDescent="0.25">
      <c r="A61" s="95">
        <v>1</v>
      </c>
      <c r="B61" s="96" t="s">
        <v>115</v>
      </c>
      <c r="C61" s="63">
        <v>2020</v>
      </c>
      <c r="D61" s="58">
        <v>1649</v>
      </c>
      <c r="E61" s="58">
        <v>0</v>
      </c>
      <c r="F61" s="58">
        <f>I61+N61+P61+S61+V61</f>
        <v>1649</v>
      </c>
      <c r="G61" s="58">
        <f>K61+O61+Q61+T61+W61</f>
        <v>1649</v>
      </c>
      <c r="H61" s="65"/>
      <c r="I61" s="64"/>
      <c r="J61" s="64"/>
      <c r="K61" s="64"/>
      <c r="L61" s="64"/>
      <c r="M61" s="67"/>
      <c r="N61" s="68"/>
      <c r="O61" s="68"/>
      <c r="P61" s="68"/>
      <c r="Q61" s="68"/>
      <c r="R61" s="68" t="s">
        <v>116</v>
      </c>
      <c r="S61" s="68">
        <v>1649</v>
      </c>
      <c r="T61" s="68">
        <v>1649</v>
      </c>
      <c r="U61" s="67"/>
      <c r="V61" s="69"/>
      <c r="W61" s="69"/>
    </row>
    <row r="62" spans="1:23" s="59" customFormat="1" x14ac:dyDescent="0.25">
      <c r="A62" s="62">
        <v>5202</v>
      </c>
      <c r="B62" s="96" t="s">
        <v>124</v>
      </c>
      <c r="C62" s="63"/>
      <c r="D62" s="58">
        <v>31000</v>
      </c>
      <c r="E62" s="58">
        <v>0</v>
      </c>
      <c r="F62" s="58">
        <v>31000</v>
      </c>
      <c r="G62" s="58">
        <v>0</v>
      </c>
      <c r="H62" s="65"/>
      <c r="I62" s="64"/>
      <c r="J62" s="64"/>
      <c r="K62" s="64"/>
      <c r="L62" s="64"/>
      <c r="M62" s="67"/>
      <c r="N62" s="68"/>
      <c r="O62" s="68"/>
      <c r="P62" s="58">
        <v>31000</v>
      </c>
      <c r="Q62" s="68"/>
      <c r="R62" s="68"/>
      <c r="S62" s="68"/>
      <c r="T62" s="68"/>
      <c r="U62" s="67"/>
      <c r="V62" s="69"/>
      <c r="W62" s="69"/>
    </row>
    <row r="63" spans="1:23" s="59" customFormat="1" ht="30" x14ac:dyDescent="0.25">
      <c r="A63" s="95">
        <v>1</v>
      </c>
      <c r="B63" s="96" t="s">
        <v>119</v>
      </c>
      <c r="C63" s="63">
        <v>2020</v>
      </c>
      <c r="D63" s="58">
        <v>31000</v>
      </c>
      <c r="E63" s="58"/>
      <c r="F63" s="58">
        <f t="shared" ref="F63:F72" si="6">I63+N63+P63+S63+V63</f>
        <v>31000</v>
      </c>
      <c r="G63" s="58">
        <f t="shared" ref="G63:G72" si="7">K63+O63+Q63+T63+W63</f>
        <v>0</v>
      </c>
      <c r="H63" s="65"/>
      <c r="I63" s="64"/>
      <c r="J63" s="64"/>
      <c r="K63" s="64"/>
      <c r="L63" s="64"/>
      <c r="M63" s="67"/>
      <c r="N63" s="68"/>
      <c r="O63" s="68"/>
      <c r="P63" s="58">
        <v>31000</v>
      </c>
      <c r="Q63" s="68"/>
      <c r="R63" s="68"/>
      <c r="S63" s="68"/>
      <c r="T63" s="68"/>
      <c r="U63" s="67"/>
      <c r="V63" s="69"/>
      <c r="W63" s="69"/>
    </row>
    <row r="64" spans="1:23" s="92" customFormat="1" x14ac:dyDescent="0.25">
      <c r="A64" s="70" t="s">
        <v>15</v>
      </c>
      <c r="B64" s="70" t="s">
        <v>35</v>
      </c>
      <c r="C64" s="60"/>
      <c r="D64" s="61">
        <f>SUM(D65+D67)</f>
        <v>467867</v>
      </c>
      <c r="E64" s="61"/>
      <c r="F64" s="61">
        <f t="shared" si="6"/>
        <v>1032449</v>
      </c>
      <c r="G64" s="61">
        <f t="shared" si="7"/>
        <v>490016</v>
      </c>
      <c r="H64" s="73"/>
      <c r="I64" s="72">
        <f>SUM(I67)</f>
        <v>564582</v>
      </c>
      <c r="J64" s="72"/>
      <c r="K64" s="72">
        <v>25135</v>
      </c>
      <c r="L64" s="72"/>
      <c r="M64" s="75"/>
      <c r="N64" s="61">
        <f>SUM(N65+N67)</f>
        <v>467867</v>
      </c>
      <c r="O64" s="61">
        <f>SUM(O65+O67)</f>
        <v>464881</v>
      </c>
      <c r="P64" s="61"/>
      <c r="Q64" s="61"/>
      <c r="R64" s="61"/>
      <c r="S64" s="61"/>
      <c r="T64" s="61"/>
      <c r="U64" s="75"/>
      <c r="V64" s="77"/>
      <c r="W64" s="77"/>
    </row>
    <row r="65" spans="1:23" s="59" customFormat="1" x14ac:dyDescent="0.25">
      <c r="A65" s="62">
        <v>5201</v>
      </c>
      <c r="B65" s="62" t="s">
        <v>29</v>
      </c>
      <c r="C65" s="63"/>
      <c r="D65" s="58">
        <v>2600</v>
      </c>
      <c r="E65" s="58"/>
      <c r="F65" s="58">
        <f t="shared" si="6"/>
        <v>2600</v>
      </c>
      <c r="G65" s="58">
        <f t="shared" si="7"/>
        <v>0</v>
      </c>
      <c r="H65" s="65"/>
      <c r="I65" s="64"/>
      <c r="J65" s="64"/>
      <c r="K65" s="64"/>
      <c r="L65" s="64"/>
      <c r="M65" s="65"/>
      <c r="N65" s="58">
        <v>2600</v>
      </c>
      <c r="O65" s="64"/>
      <c r="P65" s="64"/>
      <c r="Q65" s="64"/>
      <c r="R65" s="64"/>
      <c r="S65" s="64"/>
      <c r="T65" s="64"/>
      <c r="U65" s="65"/>
      <c r="V65" s="66"/>
      <c r="W65" s="66"/>
    </row>
    <row r="66" spans="1:23" s="59" customFormat="1" x14ac:dyDescent="0.25">
      <c r="A66" s="62">
        <v>1</v>
      </c>
      <c r="B66" s="90" t="s">
        <v>125</v>
      </c>
      <c r="C66" s="57">
        <v>2019</v>
      </c>
      <c r="D66" s="58">
        <v>2600</v>
      </c>
      <c r="E66" s="58">
        <v>0</v>
      </c>
      <c r="F66" s="58">
        <f t="shared" si="6"/>
        <v>2600</v>
      </c>
      <c r="G66" s="58">
        <f t="shared" si="7"/>
        <v>0</v>
      </c>
      <c r="H66" s="67"/>
      <c r="I66" s="64"/>
      <c r="J66" s="64"/>
      <c r="K66" s="64"/>
      <c r="L66" s="64"/>
      <c r="M66" s="67" t="s">
        <v>98</v>
      </c>
      <c r="N66" s="64">
        <v>2600</v>
      </c>
      <c r="O66" s="58"/>
      <c r="P66" s="58"/>
      <c r="Q66" s="58"/>
      <c r="R66" s="58"/>
      <c r="S66" s="58"/>
      <c r="T66" s="58"/>
      <c r="U66" s="67"/>
      <c r="V66" s="79"/>
      <c r="W66" s="79"/>
    </row>
    <row r="67" spans="1:23" s="59" customFormat="1" ht="15.75" customHeight="1" x14ac:dyDescent="0.25">
      <c r="A67" s="120">
        <v>5206</v>
      </c>
      <c r="B67" s="62" t="s">
        <v>53</v>
      </c>
      <c r="C67" s="57"/>
      <c r="D67" s="58">
        <v>465267</v>
      </c>
      <c r="E67" s="58"/>
      <c r="F67" s="58">
        <f t="shared" si="6"/>
        <v>1029849</v>
      </c>
      <c r="G67" s="58">
        <f t="shared" si="7"/>
        <v>490016</v>
      </c>
      <c r="H67" s="65"/>
      <c r="I67" s="58">
        <f>SUM(I68:I70)</f>
        <v>564582</v>
      </c>
      <c r="J67" s="58"/>
      <c r="K67" s="58">
        <f>SUM(K68:K70)</f>
        <v>25135</v>
      </c>
      <c r="L67" s="64"/>
      <c r="M67" s="67"/>
      <c r="N67" s="58">
        <f>SUM(N68:N70)</f>
        <v>465267</v>
      </c>
      <c r="O67" s="58">
        <f>SUM(O68:O70)</f>
        <v>464881</v>
      </c>
      <c r="P67" s="58"/>
      <c r="Q67" s="58"/>
      <c r="R67" s="58"/>
      <c r="S67" s="58"/>
      <c r="T67" s="58"/>
      <c r="U67" s="67"/>
      <c r="V67" s="79"/>
      <c r="W67" s="79"/>
    </row>
    <row r="68" spans="1:23" s="59" customFormat="1" ht="46.5" customHeight="1" x14ac:dyDescent="0.25">
      <c r="A68" s="93">
        <v>1</v>
      </c>
      <c r="B68" s="90" t="s">
        <v>144</v>
      </c>
      <c r="C68" s="63">
        <v>2019</v>
      </c>
      <c r="D68" s="58">
        <v>465267</v>
      </c>
      <c r="E68" s="58">
        <v>0</v>
      </c>
      <c r="F68" s="58">
        <f t="shared" si="6"/>
        <v>465267</v>
      </c>
      <c r="G68" s="58">
        <f t="shared" si="7"/>
        <v>464881</v>
      </c>
      <c r="H68" s="65"/>
      <c r="I68" s="64"/>
      <c r="J68" s="64"/>
      <c r="K68" s="64"/>
      <c r="L68" s="64"/>
      <c r="M68" s="67" t="s">
        <v>87</v>
      </c>
      <c r="N68" s="58">
        <v>465267</v>
      </c>
      <c r="O68" s="58">
        <v>464881</v>
      </c>
      <c r="P68" s="58"/>
      <c r="Q68" s="58"/>
      <c r="R68" s="58"/>
      <c r="S68" s="58"/>
      <c r="T68" s="58"/>
      <c r="U68" s="67"/>
      <c r="V68" s="79"/>
      <c r="W68" s="79"/>
    </row>
    <row r="69" spans="1:23" s="59" customFormat="1" ht="42.75" customHeight="1" x14ac:dyDescent="0.25">
      <c r="A69" s="93">
        <v>2</v>
      </c>
      <c r="B69" s="90" t="s">
        <v>142</v>
      </c>
      <c r="C69" s="63">
        <v>2020</v>
      </c>
      <c r="D69" s="58">
        <v>236174</v>
      </c>
      <c r="E69" s="58">
        <v>0</v>
      </c>
      <c r="F69" s="58">
        <f t="shared" si="6"/>
        <v>236174</v>
      </c>
      <c r="G69" s="58">
        <f t="shared" si="7"/>
        <v>25135</v>
      </c>
      <c r="H69" s="67" t="s">
        <v>87</v>
      </c>
      <c r="I69" s="64">
        <v>236174</v>
      </c>
      <c r="J69" s="64"/>
      <c r="K69" s="64">
        <v>25135</v>
      </c>
      <c r="L69" s="64"/>
      <c r="M69" s="67"/>
      <c r="N69" s="58"/>
      <c r="O69" s="58"/>
      <c r="P69" s="58"/>
      <c r="Q69" s="58"/>
      <c r="R69" s="58"/>
      <c r="S69" s="58"/>
      <c r="T69" s="58"/>
      <c r="U69" s="67"/>
      <c r="V69" s="79"/>
      <c r="W69" s="79"/>
    </row>
    <row r="70" spans="1:23" s="59" customFormat="1" ht="33" customHeight="1" x14ac:dyDescent="0.25">
      <c r="A70" s="93">
        <v>3</v>
      </c>
      <c r="B70" s="90" t="s">
        <v>143</v>
      </c>
      <c r="C70" s="63">
        <v>2020</v>
      </c>
      <c r="D70" s="58">
        <v>328408</v>
      </c>
      <c r="E70" s="58">
        <v>0</v>
      </c>
      <c r="F70" s="58">
        <f t="shared" si="6"/>
        <v>328408</v>
      </c>
      <c r="G70" s="58">
        <f t="shared" si="7"/>
        <v>0</v>
      </c>
      <c r="H70" s="67" t="s">
        <v>87</v>
      </c>
      <c r="I70" s="64">
        <v>328408</v>
      </c>
      <c r="J70" s="64"/>
      <c r="K70" s="64"/>
      <c r="L70" s="64"/>
      <c r="M70" s="67"/>
      <c r="N70" s="58"/>
      <c r="O70" s="58"/>
      <c r="P70" s="58"/>
      <c r="Q70" s="58"/>
      <c r="R70" s="58"/>
      <c r="S70" s="58"/>
      <c r="T70" s="58"/>
      <c r="U70" s="67"/>
      <c r="V70" s="79"/>
      <c r="W70" s="79"/>
    </row>
    <row r="71" spans="1:23" s="59" customFormat="1" x14ac:dyDescent="0.25">
      <c r="A71" s="62" t="s">
        <v>16</v>
      </c>
      <c r="B71" s="62" t="s">
        <v>36</v>
      </c>
      <c r="C71" s="57"/>
      <c r="D71" s="58">
        <f>SUM(D72+D84)</f>
        <v>102266</v>
      </c>
      <c r="E71" s="58"/>
      <c r="F71" s="58">
        <f t="shared" si="6"/>
        <v>102264</v>
      </c>
      <c r="G71" s="58">
        <f t="shared" si="7"/>
        <v>95552</v>
      </c>
      <c r="H71" s="65"/>
      <c r="I71" s="64">
        <f>SUM(I72+I84)</f>
        <v>98264</v>
      </c>
      <c r="J71" s="64"/>
      <c r="K71" s="64">
        <f>SUM(K72+K84)</f>
        <v>95552</v>
      </c>
      <c r="L71" s="64"/>
      <c r="M71" s="67"/>
      <c r="N71" s="58"/>
      <c r="O71" s="58"/>
      <c r="P71" s="58">
        <v>4000</v>
      </c>
      <c r="Q71" s="58"/>
      <c r="R71" s="58"/>
      <c r="S71" s="58"/>
      <c r="T71" s="58"/>
      <c r="U71" s="67"/>
      <c r="V71" s="79"/>
      <c r="W71" s="79"/>
    </row>
    <row r="72" spans="1:23" s="92" customFormat="1" ht="30" x14ac:dyDescent="0.25">
      <c r="A72" s="70">
        <v>5203</v>
      </c>
      <c r="B72" s="70" t="s">
        <v>30</v>
      </c>
      <c r="C72" s="71"/>
      <c r="D72" s="61">
        <f>SUM(D73:D81)</f>
        <v>55633</v>
      </c>
      <c r="E72" s="61"/>
      <c r="F72" s="61">
        <f t="shared" si="6"/>
        <v>55631</v>
      </c>
      <c r="G72" s="61">
        <f t="shared" si="7"/>
        <v>51631</v>
      </c>
      <c r="H72" s="73"/>
      <c r="I72" s="61">
        <f>SUM(I73:I81)</f>
        <v>51631</v>
      </c>
      <c r="J72" s="61"/>
      <c r="K72" s="61">
        <f>SUM(K73:K81)</f>
        <v>51631</v>
      </c>
      <c r="L72" s="72"/>
      <c r="M72" s="73"/>
      <c r="N72" s="72"/>
      <c r="O72" s="72"/>
      <c r="P72" s="72">
        <v>4000</v>
      </c>
      <c r="Q72" s="72"/>
      <c r="R72" s="72"/>
      <c r="S72" s="72"/>
      <c r="T72" s="72"/>
      <c r="U72" s="73"/>
      <c r="V72" s="74"/>
      <c r="W72" s="74"/>
    </row>
    <row r="73" spans="1:23" s="59" customFormat="1" x14ac:dyDescent="0.25">
      <c r="A73" s="95">
        <v>1</v>
      </c>
      <c r="B73" s="96" t="s">
        <v>127</v>
      </c>
      <c r="C73" s="63">
        <v>2020</v>
      </c>
      <c r="D73" s="58">
        <v>3454</v>
      </c>
      <c r="E73" s="58">
        <v>0</v>
      </c>
      <c r="F73" s="58">
        <f t="shared" ref="F73:F76" si="8">I73+N73+P73+S73+V73</f>
        <v>3454</v>
      </c>
      <c r="G73" s="58">
        <f t="shared" ref="G73:G76" si="9">K73+O73+Q73+T73+W73</f>
        <v>3454</v>
      </c>
      <c r="H73" s="67" t="s">
        <v>98</v>
      </c>
      <c r="I73" s="64">
        <v>3454</v>
      </c>
      <c r="J73" s="64"/>
      <c r="K73" s="64">
        <v>3454</v>
      </c>
      <c r="L73" s="64"/>
      <c r="M73" s="65"/>
      <c r="N73" s="64"/>
      <c r="O73" s="64"/>
      <c r="P73" s="64"/>
      <c r="Q73" s="64"/>
      <c r="R73" s="64"/>
      <c r="S73" s="64"/>
      <c r="T73" s="64"/>
      <c r="U73" s="65"/>
      <c r="V73" s="66"/>
      <c r="W73" s="66"/>
    </row>
    <row r="74" spans="1:23" s="59" customFormat="1" x14ac:dyDescent="0.25">
      <c r="A74" s="95">
        <v>2</v>
      </c>
      <c r="B74" s="96" t="s">
        <v>128</v>
      </c>
      <c r="C74" s="63">
        <v>2020</v>
      </c>
      <c r="D74" s="58">
        <v>1450</v>
      </c>
      <c r="E74" s="58">
        <v>0</v>
      </c>
      <c r="F74" s="58">
        <f t="shared" si="8"/>
        <v>1450</v>
      </c>
      <c r="G74" s="58">
        <f t="shared" si="9"/>
        <v>1450</v>
      </c>
      <c r="H74" s="67" t="s">
        <v>98</v>
      </c>
      <c r="I74" s="64">
        <v>1450</v>
      </c>
      <c r="J74" s="64"/>
      <c r="K74" s="64">
        <v>1450</v>
      </c>
      <c r="L74" s="64"/>
      <c r="M74" s="65"/>
      <c r="N74" s="64"/>
      <c r="O74" s="64"/>
      <c r="P74" s="64"/>
      <c r="Q74" s="64"/>
      <c r="R74" s="64"/>
      <c r="S74" s="64"/>
      <c r="T74" s="64"/>
      <c r="U74" s="65"/>
      <c r="V74" s="66"/>
      <c r="W74" s="66"/>
    </row>
    <row r="75" spans="1:23" s="59" customFormat="1" x14ac:dyDescent="0.25">
      <c r="A75" s="95">
        <v>3</v>
      </c>
      <c r="B75" s="96" t="s">
        <v>126</v>
      </c>
      <c r="C75" s="63">
        <v>2020</v>
      </c>
      <c r="D75" s="58">
        <v>1200</v>
      </c>
      <c r="E75" s="58">
        <v>0</v>
      </c>
      <c r="F75" s="58">
        <f t="shared" si="8"/>
        <v>1200</v>
      </c>
      <c r="G75" s="58">
        <f t="shared" si="9"/>
        <v>1200</v>
      </c>
      <c r="H75" s="67" t="s">
        <v>98</v>
      </c>
      <c r="I75" s="64">
        <v>1200</v>
      </c>
      <c r="J75" s="64"/>
      <c r="K75" s="64">
        <v>1200</v>
      </c>
      <c r="L75" s="64"/>
      <c r="M75" s="65"/>
      <c r="N75" s="64"/>
      <c r="O75" s="64"/>
      <c r="P75" s="64"/>
      <c r="Q75" s="64"/>
      <c r="R75" s="64"/>
      <c r="S75" s="64"/>
      <c r="T75" s="64"/>
      <c r="U75" s="65"/>
      <c r="V75" s="66"/>
      <c r="W75" s="66"/>
    </row>
    <row r="76" spans="1:23" s="59" customFormat="1" x14ac:dyDescent="0.25">
      <c r="A76" s="95">
        <v>4</v>
      </c>
      <c r="B76" s="96" t="s">
        <v>133</v>
      </c>
      <c r="C76" s="63">
        <v>2020</v>
      </c>
      <c r="D76" s="58">
        <v>19182</v>
      </c>
      <c r="E76" s="58">
        <v>0</v>
      </c>
      <c r="F76" s="58">
        <f t="shared" si="8"/>
        <v>19182</v>
      </c>
      <c r="G76" s="58">
        <f t="shared" si="9"/>
        <v>19182</v>
      </c>
      <c r="H76" s="67" t="s">
        <v>103</v>
      </c>
      <c r="I76" s="64">
        <v>19182</v>
      </c>
      <c r="J76" s="64"/>
      <c r="K76" s="64">
        <v>19182</v>
      </c>
      <c r="L76" s="64"/>
      <c r="M76" s="65"/>
      <c r="N76" s="64"/>
      <c r="O76" s="64"/>
      <c r="P76" s="64"/>
      <c r="Q76" s="64"/>
      <c r="R76" s="64"/>
      <c r="S76" s="64"/>
      <c r="T76" s="64"/>
      <c r="U76" s="65"/>
      <c r="V76" s="66"/>
      <c r="W76" s="66"/>
    </row>
    <row r="77" spans="1:23" s="59" customFormat="1" x14ac:dyDescent="0.25">
      <c r="A77" s="95">
        <v>5</v>
      </c>
      <c r="B77" s="96" t="s">
        <v>134</v>
      </c>
      <c r="C77" s="63">
        <v>2020</v>
      </c>
      <c r="D77" s="58">
        <v>9591</v>
      </c>
      <c r="E77" s="58">
        <v>0</v>
      </c>
      <c r="F77" s="58">
        <f t="shared" ref="F77:F80" si="10">I77+N77+P77+S77+V77</f>
        <v>9590</v>
      </c>
      <c r="G77" s="58">
        <f t="shared" ref="G77:G80" si="11">K77+O77+Q77+T77+W77</f>
        <v>9590</v>
      </c>
      <c r="H77" s="67" t="s">
        <v>103</v>
      </c>
      <c r="I77" s="64">
        <v>9590</v>
      </c>
      <c r="J77" s="64"/>
      <c r="K77" s="64">
        <v>9590</v>
      </c>
      <c r="L77" s="64"/>
      <c r="M77" s="65"/>
      <c r="N77" s="64"/>
      <c r="O77" s="64"/>
      <c r="P77" s="64"/>
      <c r="Q77" s="64"/>
      <c r="R77" s="64"/>
      <c r="S77" s="64"/>
      <c r="T77" s="64"/>
      <c r="U77" s="65"/>
      <c r="V77" s="66"/>
      <c r="W77" s="66"/>
    </row>
    <row r="78" spans="1:23" s="59" customFormat="1" x14ac:dyDescent="0.25">
      <c r="A78" s="95">
        <v>6</v>
      </c>
      <c r="B78" s="96" t="s">
        <v>135</v>
      </c>
      <c r="C78" s="63">
        <v>2020</v>
      </c>
      <c r="D78" s="58">
        <v>13870</v>
      </c>
      <c r="E78" s="58">
        <v>0</v>
      </c>
      <c r="F78" s="58">
        <f t="shared" si="10"/>
        <v>13870</v>
      </c>
      <c r="G78" s="58">
        <f t="shared" si="11"/>
        <v>13870</v>
      </c>
      <c r="H78" s="67" t="s">
        <v>103</v>
      </c>
      <c r="I78" s="64">
        <v>13870</v>
      </c>
      <c r="J78" s="64"/>
      <c r="K78" s="64">
        <v>13870</v>
      </c>
      <c r="L78" s="64"/>
      <c r="M78" s="65"/>
      <c r="N78" s="64"/>
      <c r="O78" s="64"/>
      <c r="P78" s="64"/>
      <c r="Q78" s="64"/>
      <c r="R78" s="64"/>
      <c r="S78" s="64"/>
      <c r="T78" s="64"/>
      <c r="U78" s="65"/>
      <c r="V78" s="66"/>
      <c r="W78" s="66"/>
    </row>
    <row r="79" spans="1:23" s="59" customFormat="1" x14ac:dyDescent="0.25">
      <c r="A79" s="95">
        <v>7</v>
      </c>
      <c r="B79" s="96" t="s">
        <v>141</v>
      </c>
      <c r="C79" s="63">
        <v>2020</v>
      </c>
      <c r="D79" s="58">
        <v>1580</v>
      </c>
      <c r="E79" s="58">
        <v>0</v>
      </c>
      <c r="F79" s="58">
        <f t="shared" ref="F79" si="12">I79+N79+P79+S79+V79</f>
        <v>1580</v>
      </c>
      <c r="G79" s="58">
        <f t="shared" ref="G79" si="13">K79+O79+Q79+T79+W79</f>
        <v>1580</v>
      </c>
      <c r="H79" s="67" t="s">
        <v>98</v>
      </c>
      <c r="I79" s="64">
        <v>1580</v>
      </c>
      <c r="J79" s="64"/>
      <c r="K79" s="64">
        <v>1580</v>
      </c>
      <c r="L79" s="64"/>
      <c r="M79" s="65"/>
      <c r="N79" s="64"/>
      <c r="O79" s="64"/>
      <c r="P79" s="64"/>
      <c r="Q79" s="64"/>
      <c r="R79" s="64"/>
      <c r="S79" s="64"/>
      <c r="T79" s="64"/>
      <c r="U79" s="65"/>
      <c r="V79" s="66"/>
      <c r="W79" s="66"/>
    </row>
    <row r="80" spans="1:23" s="59" customFormat="1" x14ac:dyDescent="0.25">
      <c r="A80" s="95">
        <v>8</v>
      </c>
      <c r="B80" s="96" t="s">
        <v>136</v>
      </c>
      <c r="C80" s="63">
        <v>2020</v>
      </c>
      <c r="D80" s="58">
        <v>1306</v>
      </c>
      <c r="E80" s="58">
        <v>0</v>
      </c>
      <c r="F80" s="58">
        <f t="shared" si="10"/>
        <v>1305</v>
      </c>
      <c r="G80" s="58">
        <f t="shared" si="11"/>
        <v>1305</v>
      </c>
      <c r="H80" s="67" t="s">
        <v>103</v>
      </c>
      <c r="I80" s="64">
        <v>1305</v>
      </c>
      <c r="J80" s="64"/>
      <c r="K80" s="64">
        <v>1305</v>
      </c>
      <c r="L80" s="64"/>
      <c r="M80" s="65"/>
      <c r="N80" s="64"/>
      <c r="O80" s="64"/>
      <c r="P80" s="64"/>
      <c r="Q80" s="64"/>
      <c r="R80" s="64"/>
      <c r="S80" s="64"/>
      <c r="T80" s="64"/>
      <c r="U80" s="65"/>
      <c r="V80" s="66"/>
      <c r="W80" s="66"/>
    </row>
    <row r="81" spans="1:23" s="59" customFormat="1" x14ac:dyDescent="0.25">
      <c r="A81" s="93">
        <v>9</v>
      </c>
      <c r="B81" s="96" t="s">
        <v>99</v>
      </c>
      <c r="C81" s="63">
        <v>2019</v>
      </c>
      <c r="D81" s="58">
        <v>4000</v>
      </c>
      <c r="E81" s="58">
        <v>0</v>
      </c>
      <c r="F81" s="58">
        <f>I81+N81+P81+S81+V81</f>
        <v>4000</v>
      </c>
      <c r="G81" s="58">
        <f>K81+O81+Q81+T81+W81</f>
        <v>0</v>
      </c>
      <c r="H81" s="65"/>
      <c r="I81" s="64"/>
      <c r="J81" s="64"/>
      <c r="K81" s="64"/>
      <c r="L81" s="64"/>
      <c r="M81" s="67"/>
      <c r="N81" s="58"/>
      <c r="O81" s="58"/>
      <c r="P81" s="58">
        <v>4000</v>
      </c>
      <c r="Q81" s="58"/>
      <c r="R81" s="58"/>
      <c r="S81" s="58"/>
      <c r="T81" s="58"/>
      <c r="U81" s="67"/>
      <c r="V81" s="79"/>
      <c r="W81" s="79"/>
    </row>
    <row r="82" spans="1:23" s="105" customFormat="1" ht="0.75" customHeight="1" x14ac:dyDescent="0.25">
      <c r="A82" s="106" t="s">
        <v>17</v>
      </c>
      <c r="B82" s="106" t="s">
        <v>37</v>
      </c>
      <c r="C82" s="103"/>
      <c r="D82" s="104"/>
      <c r="E82" s="104"/>
      <c r="F82" s="113"/>
      <c r="G82" s="113"/>
      <c r="H82" s="111"/>
      <c r="I82" s="113"/>
      <c r="J82" s="113"/>
      <c r="K82" s="113"/>
      <c r="L82" s="113"/>
      <c r="M82" s="112"/>
      <c r="N82" s="104"/>
      <c r="O82" s="104"/>
      <c r="P82" s="104"/>
      <c r="Q82" s="104"/>
      <c r="R82" s="104"/>
      <c r="S82" s="104"/>
      <c r="T82" s="104"/>
      <c r="U82" s="112"/>
      <c r="V82" s="107"/>
      <c r="W82" s="107"/>
    </row>
    <row r="83" spans="1:23" s="105" customFormat="1" hidden="1" x14ac:dyDescent="0.25">
      <c r="A83" s="118"/>
      <c r="B83" s="119" t="s">
        <v>45</v>
      </c>
      <c r="C83" s="114"/>
      <c r="D83" s="104"/>
      <c r="E83" s="104"/>
      <c r="F83" s="113"/>
      <c r="G83" s="113"/>
      <c r="H83" s="111"/>
      <c r="I83" s="113"/>
      <c r="J83" s="113"/>
      <c r="K83" s="113"/>
      <c r="L83" s="113"/>
      <c r="M83" s="112"/>
      <c r="N83" s="104"/>
      <c r="O83" s="104"/>
      <c r="P83" s="104"/>
      <c r="Q83" s="104"/>
      <c r="R83" s="104"/>
      <c r="S83" s="104"/>
      <c r="T83" s="104"/>
      <c r="U83" s="112"/>
      <c r="V83" s="107"/>
      <c r="W83" s="107"/>
    </row>
    <row r="84" spans="1:23" s="92" customFormat="1" x14ac:dyDescent="0.25">
      <c r="A84" s="70">
        <v>5201</v>
      </c>
      <c r="B84" s="70" t="s">
        <v>29</v>
      </c>
      <c r="C84" s="71"/>
      <c r="D84" s="61">
        <f>SUM(D85:D87)</f>
        <v>46633</v>
      </c>
      <c r="E84" s="61"/>
      <c r="F84" s="61">
        <f t="shared" ref="F84:F105" si="14">I84+N84+P84+S84+V84</f>
        <v>46633</v>
      </c>
      <c r="G84" s="61">
        <f t="shared" ref="G84:G98" si="15">K84+O84+Q84+T84+W84</f>
        <v>43921</v>
      </c>
      <c r="H84" s="73"/>
      <c r="I84" s="72">
        <f>SUM(I85:I87)</f>
        <v>46633</v>
      </c>
      <c r="J84" s="72"/>
      <c r="K84" s="72">
        <f>SUM(K85:K87)</f>
        <v>43921</v>
      </c>
      <c r="L84" s="72"/>
      <c r="M84" s="75"/>
      <c r="N84" s="61"/>
      <c r="O84" s="61"/>
      <c r="P84" s="61"/>
      <c r="Q84" s="61"/>
      <c r="R84" s="61"/>
      <c r="S84" s="61"/>
      <c r="T84" s="61"/>
      <c r="U84" s="75"/>
      <c r="V84" s="77"/>
      <c r="W84" s="77"/>
    </row>
    <row r="85" spans="1:23" s="59" customFormat="1" x14ac:dyDescent="0.25">
      <c r="A85" s="95">
        <v>1</v>
      </c>
      <c r="B85" s="96" t="s">
        <v>139</v>
      </c>
      <c r="C85" s="63">
        <v>2020</v>
      </c>
      <c r="D85" s="58">
        <v>5338</v>
      </c>
      <c r="E85" s="58">
        <v>0</v>
      </c>
      <c r="F85" s="58">
        <f t="shared" ref="F85:F86" si="16">I85+N85+P85+S85+V85</f>
        <v>5338</v>
      </c>
      <c r="G85" s="58">
        <f t="shared" ref="G85:G86" si="17">K85+O85+Q85+T85+W85</f>
        <v>5338</v>
      </c>
      <c r="H85" s="67" t="s">
        <v>137</v>
      </c>
      <c r="I85" s="64">
        <v>5338</v>
      </c>
      <c r="J85" s="64"/>
      <c r="K85" s="64">
        <v>5338</v>
      </c>
      <c r="L85" s="64"/>
      <c r="M85" s="67"/>
      <c r="N85" s="58"/>
      <c r="O85" s="58"/>
      <c r="P85" s="58"/>
      <c r="Q85" s="58"/>
      <c r="R85" s="58"/>
      <c r="S85" s="58"/>
      <c r="T85" s="58"/>
      <c r="U85" s="67"/>
      <c r="V85" s="79"/>
      <c r="W85" s="79"/>
    </row>
    <row r="86" spans="1:23" s="59" customFormat="1" x14ac:dyDescent="0.25">
      <c r="A86" s="99">
        <v>2</v>
      </c>
      <c r="B86" s="90" t="s">
        <v>138</v>
      </c>
      <c r="C86" s="63">
        <v>2020</v>
      </c>
      <c r="D86" s="58">
        <v>14621</v>
      </c>
      <c r="E86" s="58">
        <v>0</v>
      </c>
      <c r="F86" s="58">
        <f t="shared" si="16"/>
        <v>14621</v>
      </c>
      <c r="G86" s="58">
        <f t="shared" si="17"/>
        <v>11909</v>
      </c>
      <c r="H86" s="67" t="s">
        <v>98</v>
      </c>
      <c r="I86" s="64">
        <v>14621</v>
      </c>
      <c r="J86" s="64"/>
      <c r="K86" s="64">
        <v>11909</v>
      </c>
      <c r="L86" s="64"/>
      <c r="M86" s="67"/>
      <c r="N86" s="58"/>
      <c r="O86" s="58"/>
      <c r="P86" s="58"/>
      <c r="Q86" s="58"/>
      <c r="R86" s="58"/>
      <c r="S86" s="58"/>
      <c r="T86" s="58"/>
      <c r="U86" s="67"/>
      <c r="V86" s="79"/>
      <c r="W86" s="79"/>
    </row>
    <row r="87" spans="1:23" s="59" customFormat="1" x14ac:dyDescent="0.25">
      <c r="A87" s="99">
        <v>3</v>
      </c>
      <c r="B87" s="90" t="s">
        <v>140</v>
      </c>
      <c r="C87" s="63">
        <v>2020</v>
      </c>
      <c r="D87" s="58">
        <v>26674</v>
      </c>
      <c r="E87" s="58">
        <v>0</v>
      </c>
      <c r="F87" s="58">
        <f t="shared" si="14"/>
        <v>26674</v>
      </c>
      <c r="G87" s="58">
        <f t="shared" si="15"/>
        <v>26674</v>
      </c>
      <c r="H87" s="67" t="s">
        <v>98</v>
      </c>
      <c r="I87" s="64">
        <v>26674</v>
      </c>
      <c r="J87" s="64"/>
      <c r="K87" s="64">
        <v>26674</v>
      </c>
      <c r="L87" s="64"/>
      <c r="M87" s="67"/>
      <c r="N87" s="58"/>
      <c r="O87" s="58"/>
      <c r="P87" s="58"/>
      <c r="Q87" s="58"/>
      <c r="R87" s="58"/>
      <c r="S87" s="58"/>
      <c r="T87" s="58"/>
      <c r="U87" s="67"/>
      <c r="V87" s="79"/>
      <c r="W87" s="79"/>
    </row>
    <row r="88" spans="1:23" s="128" customFormat="1" ht="29.25" customHeight="1" x14ac:dyDescent="0.25">
      <c r="A88" s="121" t="s">
        <v>18</v>
      </c>
      <c r="B88" s="121" t="s">
        <v>38</v>
      </c>
      <c r="C88" s="122"/>
      <c r="D88" s="123">
        <v>3000</v>
      </c>
      <c r="E88" s="123"/>
      <c r="F88" s="123">
        <f t="shared" si="14"/>
        <v>3000</v>
      </c>
      <c r="G88" s="123">
        <f t="shared" si="15"/>
        <v>0</v>
      </c>
      <c r="H88" s="124"/>
      <c r="I88" s="125"/>
      <c r="J88" s="125"/>
      <c r="K88" s="125"/>
      <c r="L88" s="125"/>
      <c r="M88" s="126"/>
      <c r="N88" s="123">
        <v>3000</v>
      </c>
      <c r="O88" s="123"/>
      <c r="P88" s="123"/>
      <c r="Q88" s="123"/>
      <c r="R88" s="123"/>
      <c r="S88" s="123"/>
      <c r="T88" s="123"/>
      <c r="U88" s="126"/>
      <c r="V88" s="127"/>
      <c r="W88" s="127"/>
    </row>
    <row r="89" spans="1:23" s="59" customFormat="1" x14ac:dyDescent="0.25">
      <c r="A89" s="62">
        <v>5201</v>
      </c>
      <c r="B89" s="62" t="s">
        <v>29</v>
      </c>
      <c r="C89" s="63"/>
      <c r="D89" s="58">
        <v>3000</v>
      </c>
      <c r="E89" s="58"/>
      <c r="F89" s="58">
        <f t="shared" si="14"/>
        <v>3000</v>
      </c>
      <c r="G89" s="58">
        <f t="shared" si="15"/>
        <v>0</v>
      </c>
      <c r="H89" s="65"/>
      <c r="I89" s="64"/>
      <c r="J89" s="64"/>
      <c r="K89" s="64"/>
      <c r="L89" s="64"/>
      <c r="M89" s="65"/>
      <c r="N89" s="64">
        <v>3000</v>
      </c>
      <c r="O89" s="64"/>
      <c r="P89" s="64"/>
      <c r="Q89" s="64"/>
      <c r="R89" s="64"/>
      <c r="S89" s="64"/>
      <c r="T89" s="64"/>
      <c r="U89" s="65"/>
      <c r="V89" s="66"/>
      <c r="W89" s="66"/>
    </row>
    <row r="90" spans="1:23" s="59" customFormat="1" x14ac:dyDescent="0.25">
      <c r="A90" s="93">
        <v>1</v>
      </c>
      <c r="B90" s="98" t="s">
        <v>100</v>
      </c>
      <c r="C90" s="63">
        <v>2020</v>
      </c>
      <c r="D90" s="58">
        <v>3000</v>
      </c>
      <c r="E90" s="58">
        <v>0</v>
      </c>
      <c r="F90" s="58">
        <f t="shared" si="14"/>
        <v>3000</v>
      </c>
      <c r="G90" s="58">
        <f t="shared" si="15"/>
        <v>0</v>
      </c>
      <c r="H90" s="65"/>
      <c r="I90" s="64"/>
      <c r="J90" s="64"/>
      <c r="K90" s="64"/>
      <c r="L90" s="64"/>
      <c r="M90" s="67" t="s">
        <v>98</v>
      </c>
      <c r="N90" s="58">
        <v>3000</v>
      </c>
      <c r="O90" s="58"/>
      <c r="P90" s="58"/>
      <c r="Q90" s="58"/>
      <c r="R90" s="58"/>
      <c r="S90" s="58"/>
      <c r="T90" s="58"/>
      <c r="U90" s="67"/>
      <c r="V90" s="79"/>
      <c r="W90" s="79"/>
    </row>
    <row r="91" spans="1:23" s="92" customFormat="1" ht="60" x14ac:dyDescent="0.25">
      <c r="A91" s="70" t="s">
        <v>19</v>
      </c>
      <c r="B91" s="70" t="s">
        <v>39</v>
      </c>
      <c r="C91" s="60"/>
      <c r="D91" s="61">
        <f>SUM(D92+D100)</f>
        <v>3986667</v>
      </c>
      <c r="E91" s="61">
        <f>SUM(E92+E100)</f>
        <v>780977</v>
      </c>
      <c r="F91" s="61">
        <f t="shared" si="14"/>
        <v>2724798</v>
      </c>
      <c r="G91" s="61">
        <f t="shared" si="15"/>
        <v>1376221</v>
      </c>
      <c r="H91" s="73"/>
      <c r="I91" s="72">
        <f>SUM(I100)</f>
        <v>1877800</v>
      </c>
      <c r="J91" s="72"/>
      <c r="K91" s="72">
        <f>SUM(K102)</f>
        <v>708616</v>
      </c>
      <c r="L91" s="72"/>
      <c r="M91" s="75"/>
      <c r="N91" s="61">
        <f>SUM(N92+N100)</f>
        <v>347521</v>
      </c>
      <c r="O91" s="61">
        <f>SUM(O92+O100)</f>
        <v>346107</v>
      </c>
      <c r="P91" s="61">
        <f>SUM(P92+P100)</f>
        <v>218330</v>
      </c>
      <c r="Q91" s="61">
        <f>SUM(Q92+Q100)</f>
        <v>40351</v>
      </c>
      <c r="R91" s="61"/>
      <c r="S91" s="61">
        <f t="shared" ref="S91:T91" si="18">SUM(S92+S100)</f>
        <v>281147</v>
      </c>
      <c r="T91" s="61">
        <f t="shared" si="18"/>
        <v>281147</v>
      </c>
      <c r="U91" s="75"/>
      <c r="V91" s="77"/>
      <c r="W91" s="77"/>
    </row>
    <row r="92" spans="1:23" s="59" customFormat="1" ht="30" x14ac:dyDescent="0.25">
      <c r="A92" s="62">
        <v>5203</v>
      </c>
      <c r="B92" s="62" t="s">
        <v>30</v>
      </c>
      <c r="C92" s="63"/>
      <c r="D92" s="58">
        <f>SUM(D93:D99)</f>
        <v>569572</v>
      </c>
      <c r="E92" s="58">
        <f>SUM(E93:E99)</f>
        <v>375451</v>
      </c>
      <c r="F92" s="58">
        <f t="shared" si="14"/>
        <v>195536</v>
      </c>
      <c r="G92" s="58">
        <f t="shared" si="15"/>
        <v>116137</v>
      </c>
      <c r="H92" s="65"/>
      <c r="I92" s="64"/>
      <c r="J92" s="64"/>
      <c r="K92" s="64"/>
      <c r="L92" s="64"/>
      <c r="M92" s="65"/>
      <c r="N92" s="64">
        <f>SUM(N93:N99)</f>
        <v>97521</v>
      </c>
      <c r="O92" s="64">
        <f>SUM(O93:O99)</f>
        <v>96107</v>
      </c>
      <c r="P92" s="64">
        <f>SUM(P93:P99)</f>
        <v>98015</v>
      </c>
      <c r="Q92" s="64">
        <f>SUM(Q93:Q99)</f>
        <v>20030</v>
      </c>
      <c r="R92" s="64"/>
      <c r="S92" s="64"/>
      <c r="T92" s="64"/>
      <c r="U92" s="65"/>
      <c r="V92" s="66"/>
      <c r="W92" s="66"/>
    </row>
    <row r="93" spans="1:23" s="59" customFormat="1" ht="45" x14ac:dyDescent="0.25">
      <c r="A93" s="95">
        <v>1</v>
      </c>
      <c r="B93" s="90" t="s">
        <v>104</v>
      </c>
      <c r="C93" s="57">
        <v>2019</v>
      </c>
      <c r="D93" s="58">
        <v>126720</v>
      </c>
      <c r="E93" s="58">
        <v>34199</v>
      </c>
      <c r="F93" s="58">
        <f t="shared" si="14"/>
        <v>93936</v>
      </c>
      <c r="G93" s="58">
        <f t="shared" si="15"/>
        <v>91107</v>
      </c>
      <c r="H93" s="65"/>
      <c r="I93" s="64"/>
      <c r="J93" s="64"/>
      <c r="K93" s="64"/>
      <c r="L93" s="64"/>
      <c r="M93" s="67" t="s">
        <v>87</v>
      </c>
      <c r="N93" s="58">
        <v>92521</v>
      </c>
      <c r="O93" s="58">
        <v>91107</v>
      </c>
      <c r="P93" s="58">
        <v>1415</v>
      </c>
      <c r="Q93" s="58"/>
      <c r="R93" s="58"/>
      <c r="S93" s="58"/>
      <c r="T93" s="58"/>
      <c r="U93" s="67"/>
      <c r="V93" s="79"/>
      <c r="W93" s="79"/>
    </row>
    <row r="94" spans="1:23" s="59" customFormat="1" ht="45" x14ac:dyDescent="0.25">
      <c r="A94" s="95">
        <v>2</v>
      </c>
      <c r="B94" s="62" t="s">
        <v>105</v>
      </c>
      <c r="C94" s="57">
        <v>2018</v>
      </c>
      <c r="D94" s="58">
        <v>360000</v>
      </c>
      <c r="E94" s="58">
        <v>302000</v>
      </c>
      <c r="F94" s="58">
        <f t="shared" si="14"/>
        <v>58000</v>
      </c>
      <c r="G94" s="58">
        <f t="shared" si="15"/>
        <v>0</v>
      </c>
      <c r="H94" s="65"/>
      <c r="I94" s="64"/>
      <c r="J94" s="64"/>
      <c r="K94" s="64"/>
      <c r="L94" s="64"/>
      <c r="M94" s="67"/>
      <c r="N94" s="58"/>
      <c r="O94" s="58"/>
      <c r="P94" s="58">
        <v>58000</v>
      </c>
      <c r="Q94" s="58"/>
      <c r="R94" s="58"/>
      <c r="S94" s="58"/>
      <c r="T94" s="58"/>
      <c r="U94" s="67"/>
      <c r="V94" s="79"/>
      <c r="W94" s="79"/>
    </row>
    <row r="95" spans="1:23" s="59" customFormat="1" x14ac:dyDescent="0.25">
      <c r="A95" s="95">
        <v>3</v>
      </c>
      <c r="B95" s="90" t="s">
        <v>106</v>
      </c>
      <c r="C95" s="57">
        <v>2020</v>
      </c>
      <c r="D95" s="58">
        <v>5000</v>
      </c>
      <c r="E95" s="58">
        <v>0</v>
      </c>
      <c r="F95" s="58">
        <f t="shared" si="14"/>
        <v>5000</v>
      </c>
      <c r="G95" s="58">
        <f t="shared" si="15"/>
        <v>5000</v>
      </c>
      <c r="H95" s="65"/>
      <c r="I95" s="64"/>
      <c r="J95" s="64"/>
      <c r="K95" s="64"/>
      <c r="L95" s="64"/>
      <c r="M95" s="67"/>
      <c r="N95" s="58">
        <v>5000</v>
      </c>
      <c r="O95" s="58">
        <v>5000</v>
      </c>
      <c r="P95" s="58"/>
      <c r="Q95" s="58"/>
      <c r="R95" s="58"/>
      <c r="S95" s="58"/>
      <c r="T95" s="58"/>
      <c r="U95" s="67"/>
      <c r="V95" s="79"/>
      <c r="W95" s="79"/>
    </row>
    <row r="96" spans="1:23" s="59" customFormat="1" x14ac:dyDescent="0.25">
      <c r="A96" s="95">
        <v>4</v>
      </c>
      <c r="B96" s="90" t="s">
        <v>114</v>
      </c>
      <c r="C96" s="57">
        <v>2020</v>
      </c>
      <c r="D96" s="58">
        <v>24000</v>
      </c>
      <c r="E96" s="58">
        <v>0</v>
      </c>
      <c r="F96" s="58">
        <f t="shared" si="14"/>
        <v>24000</v>
      </c>
      <c r="G96" s="58">
        <f t="shared" si="15"/>
        <v>8000</v>
      </c>
      <c r="H96" s="65"/>
      <c r="I96" s="64"/>
      <c r="J96" s="64"/>
      <c r="K96" s="64"/>
      <c r="L96" s="64"/>
      <c r="M96" s="67"/>
      <c r="N96" s="58"/>
      <c r="O96" s="58"/>
      <c r="P96" s="58">
        <v>24000</v>
      </c>
      <c r="Q96" s="58">
        <v>8000</v>
      </c>
      <c r="R96" s="58"/>
      <c r="S96" s="58"/>
      <c r="T96" s="58"/>
      <c r="U96" s="67"/>
      <c r="V96" s="79"/>
      <c r="W96" s="79"/>
    </row>
    <row r="97" spans="1:23" s="59" customFormat="1" x14ac:dyDescent="0.25">
      <c r="A97" s="95">
        <v>5</v>
      </c>
      <c r="B97" s="90" t="s">
        <v>112</v>
      </c>
      <c r="C97" s="57">
        <v>2020</v>
      </c>
      <c r="D97" s="58">
        <v>6000</v>
      </c>
      <c r="E97" s="58">
        <v>0</v>
      </c>
      <c r="F97" s="58">
        <f t="shared" si="14"/>
        <v>6000</v>
      </c>
      <c r="G97" s="58">
        <f t="shared" si="15"/>
        <v>5998</v>
      </c>
      <c r="H97" s="65"/>
      <c r="I97" s="64"/>
      <c r="J97" s="64"/>
      <c r="K97" s="64"/>
      <c r="L97" s="64"/>
      <c r="M97" s="67"/>
      <c r="N97" s="58"/>
      <c r="O97" s="58"/>
      <c r="P97" s="58">
        <v>6000</v>
      </c>
      <c r="Q97" s="58">
        <v>5998</v>
      </c>
      <c r="R97" s="58"/>
      <c r="S97" s="58"/>
      <c r="T97" s="58"/>
      <c r="U97" s="67"/>
      <c r="V97" s="79"/>
      <c r="W97" s="79"/>
    </row>
    <row r="98" spans="1:23" s="59" customFormat="1" ht="30" x14ac:dyDescent="0.25">
      <c r="A98" s="95">
        <v>6</v>
      </c>
      <c r="B98" s="90" t="s">
        <v>113</v>
      </c>
      <c r="C98" s="57">
        <v>2020</v>
      </c>
      <c r="D98" s="58">
        <v>4000</v>
      </c>
      <c r="E98" s="58">
        <v>0</v>
      </c>
      <c r="F98" s="58">
        <f t="shared" si="14"/>
        <v>3040</v>
      </c>
      <c r="G98" s="58">
        <f t="shared" si="15"/>
        <v>1496</v>
      </c>
      <c r="H98" s="65"/>
      <c r="I98" s="64"/>
      <c r="J98" s="64"/>
      <c r="K98" s="64"/>
      <c r="L98" s="64"/>
      <c r="M98" s="67"/>
      <c r="N98" s="58"/>
      <c r="O98" s="58"/>
      <c r="P98" s="58">
        <v>3040</v>
      </c>
      <c r="Q98" s="58">
        <v>1496</v>
      </c>
      <c r="R98" s="58"/>
      <c r="S98" s="58"/>
      <c r="T98" s="58"/>
      <c r="U98" s="67"/>
      <c r="V98" s="79"/>
      <c r="W98" s="79"/>
    </row>
    <row r="99" spans="1:23" s="59" customFormat="1" x14ac:dyDescent="0.25">
      <c r="A99" s="95">
        <v>7</v>
      </c>
      <c r="B99" s="90" t="s">
        <v>107</v>
      </c>
      <c r="C99" s="57">
        <v>2019</v>
      </c>
      <c r="D99" s="58">
        <v>43852</v>
      </c>
      <c r="E99" s="58">
        <v>39252</v>
      </c>
      <c r="F99" s="58">
        <f t="shared" si="14"/>
        <v>5560</v>
      </c>
      <c r="G99" s="58">
        <f t="shared" ref="G99:G105" si="19">K99+O99+Q99+T99+W99</f>
        <v>4536</v>
      </c>
      <c r="H99" s="65"/>
      <c r="I99" s="64"/>
      <c r="J99" s="64"/>
      <c r="K99" s="64"/>
      <c r="L99" s="64"/>
      <c r="M99" s="67"/>
      <c r="N99" s="58"/>
      <c r="O99" s="58"/>
      <c r="P99" s="58">
        <v>5560</v>
      </c>
      <c r="Q99" s="58">
        <v>4536</v>
      </c>
      <c r="R99" s="58"/>
      <c r="S99" s="58"/>
      <c r="T99" s="58"/>
      <c r="U99" s="67"/>
      <c r="V99" s="79"/>
      <c r="W99" s="79"/>
    </row>
    <row r="100" spans="1:23" s="92" customFormat="1" ht="15.75" customHeight="1" x14ac:dyDescent="0.25">
      <c r="A100" s="91">
        <v>5206</v>
      </c>
      <c r="B100" s="70" t="s">
        <v>53</v>
      </c>
      <c r="C100" s="60"/>
      <c r="D100" s="61">
        <f>SUM(D101:D105)</f>
        <v>3417095</v>
      </c>
      <c r="E100" s="61">
        <f>SUM(E101:E105)</f>
        <v>405526</v>
      </c>
      <c r="F100" s="61">
        <f t="shared" si="14"/>
        <v>2529262</v>
      </c>
      <c r="G100" s="61">
        <f t="shared" si="19"/>
        <v>1260084</v>
      </c>
      <c r="H100" s="73"/>
      <c r="I100" s="61">
        <f>SUM(I101:I105)</f>
        <v>1877800</v>
      </c>
      <c r="J100" s="72"/>
      <c r="K100" s="72">
        <v>708616</v>
      </c>
      <c r="L100" s="72"/>
      <c r="M100" s="75"/>
      <c r="N100" s="61">
        <v>250000</v>
      </c>
      <c r="O100" s="61">
        <f>SUM(O101:O105)</f>
        <v>250000</v>
      </c>
      <c r="P100" s="61">
        <f>SUM(P101:P105)</f>
        <v>120315</v>
      </c>
      <c r="Q100" s="61">
        <f>SUM(Q101:Q105)</f>
        <v>20321</v>
      </c>
      <c r="R100" s="61"/>
      <c r="S100" s="61">
        <f t="shared" ref="S100:T100" si="20">SUM(S101:S105)</f>
        <v>281147</v>
      </c>
      <c r="T100" s="61">
        <f t="shared" si="20"/>
        <v>281147</v>
      </c>
      <c r="U100" s="75"/>
      <c r="V100" s="77"/>
      <c r="W100" s="77"/>
    </row>
    <row r="101" spans="1:23" s="59" customFormat="1" ht="30" x14ac:dyDescent="0.25">
      <c r="A101" s="95">
        <v>1</v>
      </c>
      <c r="B101" s="96" t="s">
        <v>101</v>
      </c>
      <c r="C101" s="57">
        <v>2020</v>
      </c>
      <c r="D101" s="58">
        <v>42780</v>
      </c>
      <c r="E101" s="58">
        <v>0</v>
      </c>
      <c r="F101" s="58">
        <f t="shared" si="14"/>
        <v>42780</v>
      </c>
      <c r="G101" s="58">
        <f t="shared" si="19"/>
        <v>0</v>
      </c>
      <c r="H101" s="65"/>
      <c r="I101" s="64"/>
      <c r="J101" s="64"/>
      <c r="K101" s="64"/>
      <c r="L101" s="64"/>
      <c r="M101" s="67"/>
      <c r="N101" s="58"/>
      <c r="O101" s="58"/>
      <c r="P101" s="58">
        <v>42780</v>
      </c>
      <c r="Q101" s="58"/>
      <c r="R101" s="58"/>
      <c r="S101" s="58"/>
      <c r="T101" s="58"/>
      <c r="U101" s="67"/>
      <c r="V101" s="79"/>
      <c r="W101" s="79"/>
    </row>
    <row r="102" spans="1:23" s="59" customFormat="1" ht="45" x14ac:dyDescent="0.25">
      <c r="A102" s="95">
        <v>2</v>
      </c>
      <c r="B102" s="96" t="s">
        <v>121</v>
      </c>
      <c r="C102" s="57">
        <v>2020</v>
      </c>
      <c r="D102" s="58">
        <v>1160000</v>
      </c>
      <c r="E102" s="58">
        <v>0</v>
      </c>
      <c r="F102" s="58">
        <f t="shared" si="14"/>
        <v>1225139</v>
      </c>
      <c r="G102" s="58">
        <f t="shared" si="19"/>
        <v>1008533</v>
      </c>
      <c r="H102" s="67" t="s">
        <v>87</v>
      </c>
      <c r="I102" s="64">
        <v>910000</v>
      </c>
      <c r="J102" s="64"/>
      <c r="K102" s="64">
        <v>708616</v>
      </c>
      <c r="L102" s="64"/>
      <c r="M102" s="67" t="s">
        <v>103</v>
      </c>
      <c r="N102" s="58">
        <v>250000</v>
      </c>
      <c r="O102" s="58">
        <v>250000</v>
      </c>
      <c r="P102" s="58">
        <v>15222</v>
      </c>
      <c r="Q102" s="58"/>
      <c r="R102" s="58" t="s">
        <v>117</v>
      </c>
      <c r="S102" s="58">
        <v>49917</v>
      </c>
      <c r="T102" s="58">
        <v>49917</v>
      </c>
      <c r="U102" s="67"/>
      <c r="V102" s="79"/>
      <c r="W102" s="79"/>
    </row>
    <row r="103" spans="1:23" s="59" customFormat="1" ht="30" x14ac:dyDescent="0.25">
      <c r="A103" s="95">
        <v>3</v>
      </c>
      <c r="B103" s="96" t="s">
        <v>118</v>
      </c>
      <c r="C103" s="57">
        <v>2020</v>
      </c>
      <c r="D103" s="58">
        <v>59988</v>
      </c>
      <c r="E103" s="58">
        <v>0</v>
      </c>
      <c r="F103" s="58">
        <f t="shared" si="14"/>
        <v>59988</v>
      </c>
      <c r="G103" s="58">
        <f t="shared" si="19"/>
        <v>17996</v>
      </c>
      <c r="H103" s="65"/>
      <c r="I103" s="64"/>
      <c r="J103" s="64"/>
      <c r="K103" s="64"/>
      <c r="L103" s="64"/>
      <c r="M103" s="67"/>
      <c r="N103" s="58"/>
      <c r="O103" s="58"/>
      <c r="P103" s="58">
        <v>59988</v>
      </c>
      <c r="Q103" s="58">
        <v>17996</v>
      </c>
      <c r="R103" s="58"/>
      <c r="S103" s="58"/>
      <c r="T103" s="58"/>
      <c r="U103" s="67"/>
      <c r="V103" s="79"/>
      <c r="W103" s="79"/>
    </row>
    <row r="104" spans="1:23" s="59" customFormat="1" ht="52.5" customHeight="1" x14ac:dyDescent="0.25">
      <c r="A104" s="95">
        <v>4</v>
      </c>
      <c r="B104" s="96" t="s">
        <v>123</v>
      </c>
      <c r="C104" s="57">
        <v>2020</v>
      </c>
      <c r="D104" s="58">
        <v>967800</v>
      </c>
      <c r="E104" s="58">
        <v>202763</v>
      </c>
      <c r="F104" s="58">
        <f t="shared" si="14"/>
        <v>967800</v>
      </c>
      <c r="G104" s="58">
        <f t="shared" si="19"/>
        <v>0</v>
      </c>
      <c r="H104" s="67" t="s">
        <v>87</v>
      </c>
      <c r="I104" s="64">
        <v>967800</v>
      </c>
      <c r="J104" s="64"/>
      <c r="K104" s="64"/>
      <c r="L104" s="64"/>
      <c r="M104" s="67"/>
      <c r="N104" s="58"/>
      <c r="O104" s="58"/>
      <c r="P104" s="58"/>
      <c r="Q104" s="58"/>
      <c r="R104" s="58"/>
      <c r="S104" s="58"/>
      <c r="T104" s="58"/>
      <c r="U104" s="67"/>
      <c r="V104" s="79"/>
      <c r="W104" s="79"/>
    </row>
    <row r="105" spans="1:23" s="59" customFormat="1" ht="60" x14ac:dyDescent="0.25">
      <c r="A105" s="93">
        <v>5</v>
      </c>
      <c r="B105" s="94" t="s">
        <v>102</v>
      </c>
      <c r="C105" s="63">
        <v>2018</v>
      </c>
      <c r="D105" s="58">
        <v>1186527</v>
      </c>
      <c r="E105" s="58">
        <v>202763</v>
      </c>
      <c r="F105" s="58">
        <f t="shared" si="14"/>
        <v>233555</v>
      </c>
      <c r="G105" s="58">
        <f t="shared" si="19"/>
        <v>233555</v>
      </c>
      <c r="H105" s="65"/>
      <c r="I105" s="64"/>
      <c r="J105" s="64"/>
      <c r="K105" s="64"/>
      <c r="L105" s="64"/>
      <c r="M105" s="67"/>
      <c r="N105" s="58"/>
      <c r="O105" s="58"/>
      <c r="P105" s="58">
        <v>2325</v>
      </c>
      <c r="Q105" s="58">
        <v>2325</v>
      </c>
      <c r="R105" s="58" t="s">
        <v>109</v>
      </c>
      <c r="S105" s="58">
        <v>231230</v>
      </c>
      <c r="T105" s="58">
        <v>231230</v>
      </c>
      <c r="U105" s="67"/>
      <c r="V105" s="79"/>
      <c r="W105" s="79"/>
    </row>
    <row r="106" spans="1:23" ht="0.75" customHeight="1" x14ac:dyDescent="0.25">
      <c r="A106" s="15" t="s">
        <v>20</v>
      </c>
      <c r="B106" s="15"/>
      <c r="C106" s="2"/>
      <c r="D106" s="33"/>
      <c r="E106" s="33"/>
      <c r="F106" s="34"/>
      <c r="G106" s="34"/>
      <c r="H106" s="9"/>
      <c r="I106" s="34"/>
      <c r="J106" s="34"/>
      <c r="K106" s="34"/>
      <c r="L106" s="34"/>
      <c r="M106" s="3"/>
      <c r="N106" s="33"/>
      <c r="O106" s="33"/>
      <c r="P106" s="33"/>
      <c r="Q106" s="33"/>
      <c r="R106" s="33"/>
      <c r="S106" s="33"/>
      <c r="T106" s="33"/>
      <c r="U106" s="3"/>
      <c r="V106" s="31"/>
      <c r="W106" s="31"/>
    </row>
    <row r="107" spans="1:23" hidden="1" x14ac:dyDescent="0.25">
      <c r="A107" s="22"/>
      <c r="B107" s="23" t="s">
        <v>47</v>
      </c>
      <c r="C107" s="16"/>
      <c r="D107" s="33"/>
      <c r="E107" s="33"/>
      <c r="F107" s="34"/>
      <c r="G107" s="34"/>
      <c r="H107" s="9"/>
      <c r="I107" s="34"/>
      <c r="J107" s="34"/>
      <c r="K107" s="34"/>
      <c r="L107" s="34"/>
      <c r="M107" s="3"/>
      <c r="N107" s="33"/>
      <c r="O107" s="33"/>
      <c r="P107" s="33"/>
      <c r="Q107" s="33"/>
      <c r="R107" s="33"/>
      <c r="S107" s="33"/>
      <c r="T107" s="33"/>
      <c r="U107" s="3"/>
      <c r="V107" s="31"/>
      <c r="W107" s="31"/>
    </row>
    <row r="108" spans="1:23" hidden="1" x14ac:dyDescent="0.25">
      <c r="A108" s="15" t="s">
        <v>21</v>
      </c>
      <c r="B108" s="15" t="s">
        <v>41</v>
      </c>
      <c r="C108" s="2"/>
      <c r="D108" s="33"/>
      <c r="E108" s="33"/>
      <c r="F108" s="34"/>
      <c r="G108" s="34"/>
      <c r="H108" s="9"/>
      <c r="I108" s="34"/>
      <c r="J108" s="34"/>
      <c r="K108" s="34"/>
      <c r="L108" s="34"/>
      <c r="M108" s="3"/>
      <c r="N108" s="33"/>
      <c r="O108" s="33"/>
      <c r="P108" s="33"/>
      <c r="Q108" s="33"/>
      <c r="R108" s="33"/>
      <c r="S108" s="33"/>
      <c r="T108" s="33"/>
      <c r="U108" s="3"/>
      <c r="V108" s="31"/>
      <c r="W108" s="31"/>
    </row>
    <row r="109" spans="1:23" hidden="1" x14ac:dyDescent="0.25">
      <c r="A109" s="22"/>
      <c r="B109" s="23" t="s">
        <v>47</v>
      </c>
      <c r="C109" s="16"/>
      <c r="D109" s="33"/>
      <c r="E109" s="33"/>
      <c r="F109" s="34"/>
      <c r="G109" s="34"/>
      <c r="H109" s="9"/>
      <c r="I109" s="34"/>
      <c r="J109" s="34"/>
      <c r="K109" s="34"/>
      <c r="L109" s="34"/>
      <c r="M109" s="3"/>
      <c r="N109" s="33"/>
      <c r="O109" s="33"/>
      <c r="P109" s="33"/>
      <c r="Q109" s="33"/>
      <c r="R109" s="33"/>
      <c r="S109" s="33"/>
      <c r="T109" s="33"/>
      <c r="U109" s="3"/>
      <c r="V109" s="31"/>
      <c r="W109" s="31"/>
    </row>
    <row r="110" spans="1:23" s="59" customFormat="1" ht="31.5" customHeight="1" x14ac:dyDescent="0.25">
      <c r="A110" s="51">
        <v>5300</v>
      </c>
      <c r="B110" s="54" t="s">
        <v>7</v>
      </c>
      <c r="C110" s="52"/>
      <c r="D110" s="53">
        <f>SUM(D112+D116)</f>
        <v>166424</v>
      </c>
      <c r="E110" s="53">
        <f>E115+E120+E122+E124+E126+E128+E130+E132</f>
        <v>0</v>
      </c>
      <c r="F110" s="53">
        <f>I110+N110+P110+S110+V110</f>
        <v>12699</v>
      </c>
      <c r="G110" s="53">
        <f>K110+O110+Q110+T110+W110</f>
        <v>12699</v>
      </c>
      <c r="H110" s="52"/>
      <c r="I110" s="53">
        <f>SUM(I112)</f>
        <v>6424</v>
      </c>
      <c r="J110" s="53">
        <f>J115+J120+J122+J124+J126+J128+J130+J132</f>
        <v>0</v>
      </c>
      <c r="K110" s="53">
        <f>SUM(K112)</f>
        <v>6424</v>
      </c>
      <c r="L110" s="53">
        <f>L115+L120+L122+L124+L126+L128+L130+L132</f>
        <v>0</v>
      </c>
      <c r="M110" s="55"/>
      <c r="N110" s="53">
        <f t="shared" ref="N110:T110" si="21">N115+N120+N122+N124+N126+N128+N130+N132</f>
        <v>0</v>
      </c>
      <c r="O110" s="53">
        <f t="shared" si="21"/>
        <v>0</v>
      </c>
      <c r="P110" s="53">
        <f t="shared" si="21"/>
        <v>6275</v>
      </c>
      <c r="Q110" s="53">
        <f t="shared" si="21"/>
        <v>6275</v>
      </c>
      <c r="R110" s="53"/>
      <c r="S110" s="53">
        <f t="shared" si="21"/>
        <v>0</v>
      </c>
      <c r="T110" s="53">
        <f t="shared" si="21"/>
        <v>0</v>
      </c>
      <c r="U110" s="55"/>
      <c r="V110" s="56">
        <f>V115+V120+V122+V124+V126+V128+V130+V132</f>
        <v>0</v>
      </c>
      <c r="W110" s="56">
        <f>W115+W120+W122+W124+W126+W128+W130+W132</f>
        <v>0</v>
      </c>
    </row>
    <row r="111" spans="1:23" s="59" customFormat="1" ht="31.5" customHeight="1" x14ac:dyDescent="0.25">
      <c r="A111" s="62" t="s">
        <v>16</v>
      </c>
      <c r="B111" s="62" t="s">
        <v>36</v>
      </c>
      <c r="C111" s="57"/>
      <c r="D111" s="58"/>
      <c r="E111" s="58"/>
      <c r="F111" s="58"/>
      <c r="G111" s="58"/>
      <c r="H111" s="57"/>
      <c r="I111" s="58"/>
      <c r="J111" s="58"/>
      <c r="K111" s="58"/>
      <c r="L111" s="58"/>
      <c r="M111" s="133"/>
      <c r="N111" s="58"/>
      <c r="O111" s="58"/>
      <c r="P111" s="58"/>
      <c r="Q111" s="58"/>
      <c r="R111" s="58"/>
      <c r="S111" s="58"/>
      <c r="T111" s="58"/>
      <c r="U111" s="133"/>
      <c r="V111" s="79"/>
      <c r="W111" s="79"/>
    </row>
    <row r="112" spans="1:23" s="92" customFormat="1" ht="31.5" customHeight="1" x14ac:dyDescent="0.25">
      <c r="A112" s="81">
        <v>5301</v>
      </c>
      <c r="B112" s="70" t="s">
        <v>65</v>
      </c>
      <c r="C112" s="60"/>
      <c r="D112" s="61">
        <f>SUM(D113:D114)</f>
        <v>6424</v>
      </c>
      <c r="E112" s="61"/>
      <c r="F112" s="72">
        <f t="shared" ref="F112:F117" si="22">I112+N112+P112+S112+V112</f>
        <v>6424</v>
      </c>
      <c r="G112" s="61">
        <f t="shared" ref="G112:G117" si="23">K112+O112+Q112+T112+W112</f>
        <v>6424</v>
      </c>
      <c r="H112" s="60"/>
      <c r="I112" s="61">
        <f>SUM(I113:I114)</f>
        <v>6424</v>
      </c>
      <c r="J112" s="61"/>
      <c r="K112" s="61">
        <f>SUM(K113:K114)</f>
        <v>6424</v>
      </c>
      <c r="L112" s="61"/>
      <c r="M112" s="76"/>
      <c r="N112" s="61"/>
      <c r="O112" s="61"/>
      <c r="P112" s="61"/>
      <c r="Q112" s="61"/>
      <c r="R112" s="61"/>
      <c r="S112" s="61"/>
      <c r="T112" s="61"/>
      <c r="U112" s="76"/>
      <c r="V112" s="77"/>
      <c r="W112" s="77"/>
    </row>
    <row r="113" spans="1:23" s="59" customFormat="1" ht="31.5" customHeight="1" x14ac:dyDescent="0.25">
      <c r="A113" s="95">
        <v>1</v>
      </c>
      <c r="B113" s="96" t="s">
        <v>132</v>
      </c>
      <c r="C113" s="65">
        <v>2020</v>
      </c>
      <c r="D113" s="64">
        <v>3212</v>
      </c>
      <c r="E113" s="64">
        <v>0</v>
      </c>
      <c r="F113" s="64">
        <f t="shared" si="22"/>
        <v>3212</v>
      </c>
      <c r="G113" s="58">
        <f t="shared" si="23"/>
        <v>3212</v>
      </c>
      <c r="H113" s="67" t="s">
        <v>103</v>
      </c>
      <c r="I113" s="64">
        <v>3212</v>
      </c>
      <c r="J113" s="64"/>
      <c r="K113" s="64">
        <v>3212</v>
      </c>
      <c r="L113" s="64"/>
      <c r="M113" s="135"/>
      <c r="N113" s="64"/>
      <c r="O113" s="64"/>
      <c r="P113" s="64"/>
      <c r="Q113" s="64"/>
      <c r="R113" s="64"/>
      <c r="S113" s="64"/>
      <c r="T113" s="64"/>
      <c r="U113" s="135"/>
      <c r="V113" s="66"/>
      <c r="W113" s="66"/>
    </row>
    <row r="114" spans="1:23" s="136" customFormat="1" ht="31.5" customHeight="1" x14ac:dyDescent="0.25">
      <c r="A114" s="95">
        <v>2</v>
      </c>
      <c r="B114" s="96" t="s">
        <v>131</v>
      </c>
      <c r="C114" s="65">
        <v>2020</v>
      </c>
      <c r="D114" s="64">
        <v>3212</v>
      </c>
      <c r="E114" s="64">
        <v>0</v>
      </c>
      <c r="F114" s="64">
        <f t="shared" si="22"/>
        <v>3212</v>
      </c>
      <c r="G114" s="58">
        <f t="shared" si="23"/>
        <v>3212</v>
      </c>
      <c r="H114" s="67" t="s">
        <v>103</v>
      </c>
      <c r="I114" s="64">
        <v>3212</v>
      </c>
      <c r="J114" s="64"/>
      <c r="K114" s="64">
        <v>3212</v>
      </c>
      <c r="L114" s="64"/>
      <c r="M114" s="135"/>
      <c r="N114" s="64"/>
      <c r="O114" s="64"/>
      <c r="P114" s="64"/>
      <c r="Q114" s="64"/>
      <c r="R114" s="64"/>
      <c r="S114" s="64"/>
      <c r="T114" s="64"/>
      <c r="U114" s="135"/>
      <c r="V114" s="66"/>
      <c r="W114" s="66"/>
    </row>
    <row r="115" spans="1:23" ht="43.5" customHeight="1" x14ac:dyDescent="0.25">
      <c r="A115" s="134" t="s">
        <v>19</v>
      </c>
      <c r="B115" s="15" t="s">
        <v>39</v>
      </c>
      <c r="C115" s="2"/>
      <c r="D115" s="33"/>
      <c r="E115" s="33"/>
      <c r="F115" s="58">
        <f t="shared" si="22"/>
        <v>6275</v>
      </c>
      <c r="G115" s="58">
        <f t="shared" si="23"/>
        <v>6275</v>
      </c>
      <c r="H115" s="9"/>
      <c r="I115" s="34"/>
      <c r="J115" s="34"/>
      <c r="K115" s="34"/>
      <c r="L115" s="34"/>
      <c r="M115" s="3"/>
      <c r="N115" s="33"/>
      <c r="O115" s="33"/>
      <c r="P115" s="33">
        <v>6275</v>
      </c>
      <c r="Q115" s="33">
        <v>6275</v>
      </c>
      <c r="R115" s="33"/>
      <c r="S115" s="33"/>
      <c r="T115" s="33"/>
      <c r="U115" s="3"/>
      <c r="V115" s="31"/>
      <c r="W115" s="31"/>
    </row>
    <row r="116" spans="1:23" s="59" customFormat="1" ht="30" x14ac:dyDescent="0.25">
      <c r="A116" s="70">
        <v>5301</v>
      </c>
      <c r="B116" s="70" t="s">
        <v>65</v>
      </c>
      <c r="C116" s="80"/>
      <c r="D116" s="81">
        <v>160000</v>
      </c>
      <c r="E116" s="81"/>
      <c r="F116" s="53">
        <f t="shared" si="22"/>
        <v>6275</v>
      </c>
      <c r="G116" s="53">
        <f t="shared" si="23"/>
        <v>6275</v>
      </c>
      <c r="H116" s="81"/>
      <c r="I116" s="81"/>
      <c r="J116" s="81"/>
      <c r="K116" s="81"/>
      <c r="L116" s="81"/>
      <c r="M116" s="81"/>
      <c r="N116" s="81"/>
      <c r="O116" s="81"/>
      <c r="P116" s="81">
        <v>6275</v>
      </c>
      <c r="Q116" s="81">
        <v>6275</v>
      </c>
      <c r="R116" s="81"/>
      <c r="S116" s="81"/>
      <c r="T116" s="81"/>
      <c r="U116" s="81"/>
      <c r="V116" s="81"/>
      <c r="W116" s="81"/>
    </row>
    <row r="117" spans="1:23" s="59" customFormat="1" ht="30.75" thickBot="1" x14ac:dyDescent="0.3">
      <c r="A117" s="62">
        <v>1</v>
      </c>
      <c r="B117" s="97" t="s">
        <v>89</v>
      </c>
      <c r="C117" s="63">
        <v>2017</v>
      </c>
      <c r="D117" s="64">
        <v>160000</v>
      </c>
      <c r="E117" s="64">
        <v>98125</v>
      </c>
      <c r="F117" s="64">
        <f t="shared" si="22"/>
        <v>6275</v>
      </c>
      <c r="G117" s="64">
        <f t="shared" si="23"/>
        <v>6275</v>
      </c>
      <c r="H117" s="65"/>
      <c r="I117" s="64"/>
      <c r="J117" s="64"/>
      <c r="K117" s="64"/>
      <c r="L117" s="64"/>
      <c r="M117" s="67"/>
      <c r="N117" s="58"/>
      <c r="O117" s="58"/>
      <c r="P117" s="58">
        <v>6275</v>
      </c>
      <c r="Q117" s="58">
        <v>6275</v>
      </c>
      <c r="R117" s="58"/>
      <c r="S117" s="58"/>
      <c r="T117" s="58"/>
      <c r="U117" s="67"/>
      <c r="V117" s="79"/>
      <c r="W117" s="79"/>
    </row>
    <row r="118" spans="1:23" s="59" customFormat="1" ht="1.5" customHeight="1" x14ac:dyDescent="0.25">
      <c r="A118" s="70">
        <v>5309</v>
      </c>
      <c r="B118" s="70" t="s">
        <v>66</v>
      </c>
      <c r="C118" s="71"/>
      <c r="D118" s="61"/>
      <c r="E118" s="61"/>
      <c r="F118" s="72"/>
      <c r="G118" s="72"/>
      <c r="H118" s="73"/>
      <c r="I118" s="72"/>
      <c r="J118" s="72"/>
      <c r="K118" s="72"/>
      <c r="L118" s="72"/>
      <c r="M118" s="75"/>
      <c r="N118" s="61"/>
      <c r="O118" s="61"/>
      <c r="P118" s="61"/>
      <c r="Q118" s="61"/>
      <c r="R118" s="61"/>
      <c r="S118" s="61"/>
      <c r="T118" s="61"/>
      <c r="U118" s="75"/>
      <c r="V118" s="77"/>
      <c r="W118" s="77"/>
    </row>
    <row r="119" spans="1:23" ht="3" hidden="1" customHeight="1" x14ac:dyDescent="0.25">
      <c r="A119" s="35"/>
      <c r="B119" s="6" t="s">
        <v>48</v>
      </c>
      <c r="C119" s="16"/>
      <c r="D119" s="33"/>
      <c r="E119" s="33"/>
      <c r="F119" s="34"/>
      <c r="G119" s="34"/>
      <c r="H119" s="9"/>
      <c r="I119" s="34"/>
      <c r="J119" s="34"/>
      <c r="K119" s="34"/>
      <c r="L119" s="34"/>
      <c r="M119" s="3"/>
      <c r="N119" s="33"/>
      <c r="O119" s="33"/>
      <c r="P119" s="33"/>
      <c r="Q119" s="33"/>
      <c r="R119" s="33"/>
      <c r="S119" s="33"/>
      <c r="T119" s="33"/>
      <c r="U119" s="3"/>
      <c r="V119" s="31"/>
      <c r="W119" s="31"/>
    </row>
    <row r="120" spans="1:23" hidden="1" x14ac:dyDescent="0.25">
      <c r="A120" s="6" t="s">
        <v>15</v>
      </c>
      <c r="B120" s="6" t="s">
        <v>35</v>
      </c>
      <c r="C120" s="16"/>
      <c r="D120" s="33"/>
      <c r="E120" s="33"/>
      <c r="F120" s="34"/>
      <c r="G120" s="34"/>
      <c r="H120" s="9"/>
      <c r="I120" s="34"/>
      <c r="J120" s="34"/>
      <c r="K120" s="34"/>
      <c r="L120" s="34"/>
      <c r="M120" s="3"/>
      <c r="N120" s="33"/>
      <c r="O120" s="33"/>
      <c r="P120" s="33"/>
      <c r="Q120" s="33"/>
      <c r="R120" s="33"/>
      <c r="S120" s="33"/>
      <c r="T120" s="33"/>
      <c r="U120" s="3"/>
      <c r="V120" s="31"/>
      <c r="W120" s="31"/>
    </row>
    <row r="121" spans="1:23" hidden="1" x14ac:dyDescent="0.25">
      <c r="A121" s="9"/>
      <c r="B121" s="6" t="s">
        <v>27</v>
      </c>
      <c r="C121" s="16"/>
      <c r="D121" s="33"/>
      <c r="E121" s="33"/>
      <c r="F121" s="34"/>
      <c r="G121" s="34"/>
      <c r="H121" s="9"/>
      <c r="I121" s="34"/>
      <c r="J121" s="34"/>
      <c r="K121" s="34"/>
      <c r="L121" s="34"/>
      <c r="M121" s="3"/>
      <c r="N121" s="33"/>
      <c r="O121" s="33"/>
      <c r="P121" s="33"/>
      <c r="Q121" s="33"/>
      <c r="R121" s="33"/>
      <c r="S121" s="33"/>
      <c r="T121" s="33"/>
      <c r="U121" s="3"/>
      <c r="V121" s="31"/>
      <c r="W121" s="31"/>
    </row>
    <row r="122" spans="1:23" hidden="1" x14ac:dyDescent="0.25">
      <c r="A122" s="6" t="s">
        <v>16</v>
      </c>
      <c r="B122" s="6" t="s">
        <v>36</v>
      </c>
      <c r="C122" s="16"/>
      <c r="D122" s="33"/>
      <c r="E122" s="33"/>
      <c r="F122" s="34"/>
      <c r="G122" s="34"/>
      <c r="H122" s="9"/>
      <c r="I122" s="34"/>
      <c r="J122" s="34"/>
      <c r="K122" s="34"/>
      <c r="L122" s="34"/>
      <c r="M122" s="3"/>
      <c r="N122" s="33"/>
      <c r="O122" s="33"/>
      <c r="P122" s="33"/>
      <c r="Q122" s="33"/>
      <c r="R122" s="33"/>
      <c r="S122" s="33"/>
      <c r="T122" s="33"/>
      <c r="U122" s="3"/>
      <c r="V122" s="31"/>
      <c r="W122" s="31"/>
    </row>
    <row r="123" spans="1:23" hidden="1" x14ac:dyDescent="0.25">
      <c r="A123" s="9"/>
      <c r="B123" s="6" t="s">
        <v>27</v>
      </c>
      <c r="C123" s="16"/>
      <c r="D123" s="33"/>
      <c r="E123" s="33"/>
      <c r="F123" s="34"/>
      <c r="G123" s="34"/>
      <c r="H123" s="9"/>
      <c r="I123" s="34"/>
      <c r="J123" s="34"/>
      <c r="K123" s="34"/>
      <c r="L123" s="34"/>
      <c r="M123" s="3"/>
      <c r="N123" s="33"/>
      <c r="O123" s="33"/>
      <c r="P123" s="33"/>
      <c r="Q123" s="33"/>
      <c r="R123" s="33"/>
      <c r="S123" s="33"/>
      <c r="T123" s="33"/>
      <c r="U123" s="3"/>
      <c r="V123" s="31"/>
      <c r="W123" s="31"/>
    </row>
    <row r="124" spans="1:23" hidden="1" x14ac:dyDescent="0.25">
      <c r="A124" s="6" t="s">
        <v>17</v>
      </c>
      <c r="B124" s="6" t="s">
        <v>37</v>
      </c>
      <c r="C124" s="16"/>
      <c r="D124" s="33"/>
      <c r="E124" s="33"/>
      <c r="F124" s="34"/>
      <c r="G124" s="34"/>
      <c r="H124" s="9"/>
      <c r="I124" s="34"/>
      <c r="J124" s="34"/>
      <c r="K124" s="34"/>
      <c r="L124" s="34"/>
      <c r="M124" s="3"/>
      <c r="N124" s="33"/>
      <c r="O124" s="33"/>
      <c r="P124" s="33"/>
      <c r="Q124" s="33"/>
      <c r="R124" s="33"/>
      <c r="S124" s="33"/>
      <c r="T124" s="33"/>
      <c r="U124" s="3"/>
      <c r="V124" s="31"/>
      <c r="W124" s="31"/>
    </row>
    <row r="125" spans="1:23" hidden="1" x14ac:dyDescent="0.25">
      <c r="A125" s="9"/>
      <c r="B125" s="6" t="s">
        <v>27</v>
      </c>
      <c r="C125" s="16"/>
      <c r="D125" s="33"/>
      <c r="E125" s="33"/>
      <c r="F125" s="34"/>
      <c r="G125" s="34"/>
      <c r="H125" s="9"/>
      <c r="I125" s="34"/>
      <c r="J125" s="34"/>
      <c r="K125" s="34"/>
      <c r="L125" s="34"/>
      <c r="M125" s="3"/>
      <c r="N125" s="33"/>
      <c r="O125" s="33"/>
      <c r="P125" s="33"/>
      <c r="Q125" s="33"/>
      <c r="R125" s="33"/>
      <c r="S125" s="33"/>
      <c r="T125" s="33"/>
      <c r="U125" s="3"/>
      <c r="V125" s="31"/>
      <c r="W125" s="31"/>
    </row>
    <row r="126" spans="1:23" ht="30" hidden="1" x14ac:dyDescent="0.25">
      <c r="A126" s="6" t="s">
        <v>18</v>
      </c>
      <c r="B126" s="6" t="s">
        <v>38</v>
      </c>
      <c r="C126" s="16"/>
      <c r="D126" s="33"/>
      <c r="E126" s="33"/>
      <c r="F126" s="34"/>
      <c r="G126" s="34"/>
      <c r="H126" s="9"/>
      <c r="I126" s="34"/>
      <c r="J126" s="34"/>
      <c r="K126" s="34"/>
      <c r="L126" s="34"/>
      <c r="M126" s="3"/>
      <c r="N126" s="33"/>
      <c r="O126" s="33"/>
      <c r="P126" s="33"/>
      <c r="Q126" s="33"/>
      <c r="R126" s="33"/>
      <c r="S126" s="33"/>
      <c r="T126" s="33"/>
      <c r="U126" s="3"/>
      <c r="V126" s="31"/>
      <c r="W126" s="31"/>
    </row>
    <row r="127" spans="1:23" ht="13.5" hidden="1" customHeight="1" x14ac:dyDescent="0.25">
      <c r="A127" s="9"/>
      <c r="B127" s="6" t="s">
        <v>27</v>
      </c>
      <c r="C127" s="16"/>
      <c r="D127" s="33"/>
      <c r="E127" s="33"/>
      <c r="F127" s="34"/>
      <c r="G127" s="34"/>
      <c r="H127" s="9"/>
      <c r="I127" s="34"/>
      <c r="J127" s="34"/>
      <c r="K127" s="34"/>
      <c r="L127" s="34"/>
      <c r="M127" s="3"/>
      <c r="N127" s="33"/>
      <c r="O127" s="33"/>
      <c r="P127" s="33"/>
      <c r="Q127" s="33"/>
      <c r="R127" s="33"/>
      <c r="S127" s="33"/>
      <c r="T127" s="33"/>
      <c r="U127" s="3"/>
      <c r="V127" s="31"/>
      <c r="W127" s="31"/>
    </row>
    <row r="128" spans="1:23" ht="60" hidden="1" x14ac:dyDescent="0.25">
      <c r="A128" s="6" t="s">
        <v>19</v>
      </c>
      <c r="B128" s="6" t="s">
        <v>39</v>
      </c>
      <c r="C128" s="16"/>
      <c r="D128" s="33"/>
      <c r="E128" s="33"/>
      <c r="F128" s="34"/>
      <c r="G128" s="34"/>
      <c r="H128" s="9"/>
      <c r="I128" s="34"/>
      <c r="J128" s="34"/>
      <c r="K128" s="34"/>
      <c r="L128" s="34"/>
      <c r="M128" s="3"/>
      <c r="N128" s="33"/>
      <c r="O128" s="33"/>
      <c r="P128" s="33"/>
      <c r="Q128" s="33"/>
      <c r="R128" s="33"/>
      <c r="S128" s="33"/>
      <c r="T128" s="33"/>
      <c r="U128" s="3"/>
      <c r="V128" s="31"/>
      <c r="W128" s="31"/>
    </row>
    <row r="129" spans="1:23" hidden="1" x14ac:dyDescent="0.25">
      <c r="A129" s="9"/>
      <c r="B129" s="6" t="s">
        <v>27</v>
      </c>
      <c r="C129" s="16"/>
      <c r="D129" s="33"/>
      <c r="E129" s="33"/>
      <c r="F129" s="34"/>
      <c r="G129" s="34"/>
      <c r="H129" s="9"/>
      <c r="I129" s="34"/>
      <c r="J129" s="34"/>
      <c r="K129" s="34"/>
      <c r="L129" s="34"/>
      <c r="M129" s="3"/>
      <c r="N129" s="33"/>
      <c r="O129" s="33"/>
      <c r="P129" s="33"/>
      <c r="Q129" s="33"/>
      <c r="R129" s="33"/>
      <c r="S129" s="33"/>
      <c r="T129" s="33"/>
      <c r="U129" s="3"/>
      <c r="V129" s="31"/>
      <c r="W129" s="31"/>
    </row>
    <row r="130" spans="1:23" ht="30" hidden="1" x14ac:dyDescent="0.25">
      <c r="A130" s="6" t="s">
        <v>20</v>
      </c>
      <c r="B130" s="6" t="s">
        <v>40</v>
      </c>
      <c r="C130" s="16"/>
      <c r="D130" s="33"/>
      <c r="E130" s="33"/>
      <c r="F130" s="34"/>
      <c r="G130" s="34"/>
      <c r="H130" s="9"/>
      <c r="I130" s="34"/>
      <c r="J130" s="34"/>
      <c r="K130" s="34"/>
      <c r="L130" s="34"/>
      <c r="M130" s="3"/>
      <c r="N130" s="33"/>
      <c r="O130" s="33"/>
      <c r="P130" s="33"/>
      <c r="Q130" s="33"/>
      <c r="R130" s="33"/>
      <c r="S130" s="33"/>
      <c r="T130" s="33"/>
      <c r="U130" s="3"/>
      <c r="V130" s="31"/>
      <c r="W130" s="31"/>
    </row>
    <row r="131" spans="1:23" hidden="1" x14ac:dyDescent="0.25">
      <c r="A131" s="9"/>
      <c r="B131" s="21" t="s">
        <v>27</v>
      </c>
      <c r="C131" s="16"/>
      <c r="D131" s="33"/>
      <c r="E131" s="33"/>
      <c r="F131" s="34"/>
      <c r="G131" s="34"/>
      <c r="H131" s="9"/>
      <c r="I131" s="34"/>
      <c r="J131" s="34"/>
      <c r="K131" s="34"/>
      <c r="L131" s="34"/>
      <c r="M131" s="3"/>
      <c r="N131" s="33"/>
      <c r="O131" s="33"/>
      <c r="P131" s="33"/>
      <c r="Q131" s="33"/>
      <c r="R131" s="33"/>
      <c r="S131" s="33"/>
      <c r="T131" s="33"/>
      <c r="U131" s="3"/>
      <c r="V131" s="31"/>
      <c r="W131" s="31"/>
    </row>
    <row r="132" spans="1:23" ht="1.5" hidden="1" customHeight="1" x14ac:dyDescent="0.25">
      <c r="A132" s="6" t="s">
        <v>21</v>
      </c>
      <c r="B132" s="6" t="s">
        <v>41</v>
      </c>
      <c r="C132" s="16"/>
      <c r="D132" s="33"/>
      <c r="E132" s="33"/>
      <c r="F132" s="34"/>
      <c r="G132" s="34"/>
      <c r="H132" s="9"/>
      <c r="I132" s="34"/>
      <c r="J132" s="34"/>
      <c r="K132" s="34"/>
      <c r="L132" s="34"/>
      <c r="M132" s="3"/>
      <c r="N132" s="33"/>
      <c r="O132" s="33"/>
      <c r="P132" s="33"/>
      <c r="Q132" s="33"/>
      <c r="R132" s="33"/>
      <c r="S132" s="33"/>
      <c r="T132" s="33"/>
      <c r="U132" s="3"/>
      <c r="V132" s="31"/>
      <c r="W132" s="31"/>
    </row>
    <row r="133" spans="1:23" hidden="1" x14ac:dyDescent="0.25">
      <c r="A133" s="3"/>
      <c r="B133" s="21" t="s">
        <v>27</v>
      </c>
      <c r="C133" s="16"/>
      <c r="D133" s="33"/>
      <c r="E133" s="33"/>
      <c r="F133" s="34"/>
      <c r="G133" s="34"/>
      <c r="H133" s="9"/>
      <c r="I133" s="34"/>
      <c r="J133" s="34"/>
      <c r="K133" s="34"/>
      <c r="L133" s="34"/>
      <c r="M133" s="3"/>
      <c r="N133" s="33"/>
      <c r="O133" s="33"/>
      <c r="P133" s="33"/>
      <c r="Q133" s="33"/>
      <c r="R133" s="33"/>
      <c r="S133" s="33"/>
      <c r="T133" s="33"/>
      <c r="U133" s="3"/>
      <c r="V133" s="31"/>
      <c r="W133" s="31"/>
    </row>
    <row r="134" spans="1:23" s="59" customFormat="1" hidden="1" x14ac:dyDescent="0.25">
      <c r="A134" s="51">
        <v>5400</v>
      </c>
      <c r="B134" s="54" t="s">
        <v>8</v>
      </c>
      <c r="C134" s="52"/>
      <c r="D134" s="53">
        <f>D135+D137+D139+D141+D143+D145+D147+D149</f>
        <v>0</v>
      </c>
      <c r="E134" s="53">
        <f>E135+E137+E139+E141+E143+E145+E147+E149</f>
        <v>0</v>
      </c>
      <c r="F134" s="53">
        <f>I134+N134+P134+S134+V134</f>
        <v>0</v>
      </c>
      <c r="G134" s="53">
        <f>K134+O134+Q134+T134+W134</f>
        <v>0</v>
      </c>
      <c r="H134" s="52"/>
      <c r="I134" s="53">
        <f>I135+I137+I139+I141+I143+I145+I147+I149</f>
        <v>0</v>
      </c>
      <c r="J134" s="53">
        <f>J135+J137+J139+J141+J143+J145+J147+J149</f>
        <v>0</v>
      </c>
      <c r="K134" s="53">
        <f>K135+K137+K139+K141+K143+K145+K147+K149</f>
        <v>0</v>
      </c>
      <c r="L134" s="53">
        <f>L135+L137+L139+L141+L143+L145+L147+L149</f>
        <v>0</v>
      </c>
      <c r="M134" s="55"/>
      <c r="N134" s="53">
        <f t="shared" ref="N134:T134" si="24">N135+N137+N139+N141+N143+N145+N147+N149</f>
        <v>0</v>
      </c>
      <c r="O134" s="53">
        <f t="shared" si="24"/>
        <v>0</v>
      </c>
      <c r="P134" s="53">
        <f t="shared" si="24"/>
        <v>0</v>
      </c>
      <c r="Q134" s="53">
        <f t="shared" si="24"/>
        <v>0</v>
      </c>
      <c r="R134" s="53"/>
      <c r="S134" s="53">
        <f t="shared" si="24"/>
        <v>0</v>
      </c>
      <c r="T134" s="53">
        <f t="shared" si="24"/>
        <v>0</v>
      </c>
      <c r="U134" s="55"/>
      <c r="V134" s="56">
        <f>V135+V137+V139+V141+V143+V145+V147+V149</f>
        <v>0</v>
      </c>
      <c r="W134" s="56">
        <f>W135+W137+W139+W141+W143+W145+W147+W149</f>
        <v>0</v>
      </c>
    </row>
    <row r="135" spans="1:23" hidden="1" x14ac:dyDescent="0.25">
      <c r="A135" s="6" t="s">
        <v>14</v>
      </c>
      <c r="B135" s="6" t="s">
        <v>34</v>
      </c>
      <c r="C135" s="2"/>
      <c r="D135" s="33"/>
      <c r="E135" s="33"/>
      <c r="F135" s="33"/>
      <c r="G135" s="33"/>
      <c r="H135" s="9"/>
      <c r="I135" s="33"/>
      <c r="J135" s="33"/>
      <c r="K135" s="33"/>
      <c r="L135" s="33"/>
      <c r="M135" s="3"/>
      <c r="N135" s="33"/>
      <c r="O135" s="33"/>
      <c r="P135" s="33"/>
      <c r="Q135" s="33"/>
      <c r="R135" s="33"/>
      <c r="S135" s="33"/>
      <c r="T135" s="33"/>
      <c r="U135" s="3"/>
      <c r="V135" s="31"/>
      <c r="W135" s="31"/>
    </row>
    <row r="136" spans="1:23" hidden="1" x14ac:dyDescent="0.25">
      <c r="A136" s="16"/>
      <c r="B136" s="6" t="s">
        <v>27</v>
      </c>
      <c r="C136" s="2"/>
      <c r="D136" s="33"/>
      <c r="E136" s="33"/>
      <c r="F136" s="34"/>
      <c r="G136" s="34"/>
      <c r="H136" s="9"/>
      <c r="I136" s="33"/>
      <c r="J136" s="33"/>
      <c r="K136" s="33"/>
      <c r="L136" s="33"/>
      <c r="M136" s="3"/>
      <c r="N136" s="33"/>
      <c r="O136" s="33"/>
      <c r="P136" s="33"/>
      <c r="Q136" s="33"/>
      <c r="R136" s="33"/>
      <c r="S136" s="33"/>
      <c r="T136" s="33"/>
      <c r="U136" s="3"/>
      <c r="V136" s="31"/>
      <c r="W136" s="31"/>
    </row>
    <row r="137" spans="1:23" hidden="1" x14ac:dyDescent="0.25">
      <c r="A137" s="6" t="s">
        <v>15</v>
      </c>
      <c r="B137" s="6" t="s">
        <v>35</v>
      </c>
      <c r="C137" s="2"/>
      <c r="D137" s="33"/>
      <c r="E137" s="33"/>
      <c r="F137" s="33"/>
      <c r="G137" s="33"/>
      <c r="H137" s="9"/>
      <c r="I137" s="33"/>
      <c r="J137" s="33"/>
      <c r="K137" s="33"/>
      <c r="L137" s="33"/>
      <c r="M137" s="3"/>
      <c r="N137" s="33"/>
      <c r="O137" s="33"/>
      <c r="P137" s="33"/>
      <c r="Q137" s="33"/>
      <c r="R137" s="33"/>
      <c r="S137" s="33"/>
      <c r="T137" s="33"/>
      <c r="U137" s="3"/>
      <c r="V137" s="31"/>
      <c r="W137" s="31"/>
    </row>
    <row r="138" spans="1:23" hidden="1" x14ac:dyDescent="0.25">
      <c r="A138" s="16"/>
      <c r="B138" s="6" t="s">
        <v>27</v>
      </c>
      <c r="C138" s="2"/>
      <c r="D138" s="33"/>
      <c r="E138" s="33"/>
      <c r="F138" s="34"/>
      <c r="G138" s="34"/>
      <c r="H138" s="9"/>
      <c r="I138" s="33"/>
      <c r="J138" s="33"/>
      <c r="K138" s="33"/>
      <c r="L138" s="33"/>
      <c r="M138" s="3"/>
      <c r="N138" s="33"/>
      <c r="O138" s="33"/>
      <c r="P138" s="33"/>
      <c r="Q138" s="33"/>
      <c r="R138" s="33"/>
      <c r="S138" s="33"/>
      <c r="T138" s="33"/>
      <c r="U138" s="3"/>
      <c r="V138" s="31"/>
      <c r="W138" s="31"/>
    </row>
    <row r="139" spans="1:23" hidden="1" x14ac:dyDescent="0.25">
      <c r="A139" s="6" t="s">
        <v>16</v>
      </c>
      <c r="B139" s="6" t="s">
        <v>36</v>
      </c>
      <c r="C139" s="2"/>
      <c r="D139" s="33"/>
      <c r="E139" s="33"/>
      <c r="F139" s="33"/>
      <c r="G139" s="33"/>
      <c r="H139" s="9"/>
      <c r="I139" s="33"/>
      <c r="J139" s="33"/>
      <c r="K139" s="33"/>
      <c r="L139" s="33"/>
      <c r="M139" s="3"/>
      <c r="N139" s="33"/>
      <c r="O139" s="33"/>
      <c r="P139" s="33"/>
      <c r="Q139" s="33"/>
      <c r="R139" s="33"/>
      <c r="S139" s="33"/>
      <c r="T139" s="33"/>
      <c r="U139" s="3"/>
      <c r="V139" s="31"/>
      <c r="W139" s="31"/>
    </row>
    <row r="140" spans="1:23" hidden="1" x14ac:dyDescent="0.25">
      <c r="A140" s="16"/>
      <c r="B140" s="6" t="s">
        <v>27</v>
      </c>
      <c r="C140" s="2"/>
      <c r="D140" s="33"/>
      <c r="E140" s="33"/>
      <c r="F140" s="34"/>
      <c r="G140" s="34"/>
      <c r="H140" s="9"/>
      <c r="I140" s="33"/>
      <c r="J140" s="33"/>
      <c r="K140" s="33"/>
      <c r="L140" s="33"/>
      <c r="M140" s="3"/>
      <c r="N140" s="33"/>
      <c r="O140" s="33"/>
      <c r="P140" s="33"/>
      <c r="Q140" s="33"/>
      <c r="R140" s="33"/>
      <c r="S140" s="33"/>
      <c r="T140" s="33"/>
      <c r="U140" s="3"/>
      <c r="V140" s="31"/>
      <c r="W140" s="31"/>
    </row>
    <row r="141" spans="1:23" hidden="1" x14ac:dyDescent="0.25">
      <c r="A141" s="6" t="s">
        <v>17</v>
      </c>
      <c r="B141" s="6" t="s">
        <v>37</v>
      </c>
      <c r="C141" s="2"/>
      <c r="D141" s="33"/>
      <c r="E141" s="33"/>
      <c r="F141" s="33"/>
      <c r="G141" s="33"/>
      <c r="H141" s="9"/>
      <c r="I141" s="33"/>
      <c r="J141" s="33"/>
      <c r="K141" s="33"/>
      <c r="L141" s="33"/>
      <c r="M141" s="3"/>
      <c r="N141" s="33"/>
      <c r="O141" s="33"/>
      <c r="P141" s="33"/>
      <c r="Q141" s="33"/>
      <c r="R141" s="33"/>
      <c r="S141" s="33"/>
      <c r="T141" s="33"/>
      <c r="U141" s="3"/>
      <c r="V141" s="31"/>
      <c r="W141" s="31"/>
    </row>
    <row r="142" spans="1:23" hidden="1" x14ac:dyDescent="0.25">
      <c r="A142" s="16"/>
      <c r="B142" s="6" t="s">
        <v>27</v>
      </c>
      <c r="C142" s="2"/>
      <c r="D142" s="33"/>
      <c r="E142" s="33"/>
      <c r="F142" s="34"/>
      <c r="G142" s="34"/>
      <c r="H142" s="9"/>
      <c r="I142" s="33"/>
      <c r="J142" s="33"/>
      <c r="K142" s="33"/>
      <c r="L142" s="33"/>
      <c r="M142" s="3"/>
      <c r="N142" s="33"/>
      <c r="O142" s="33"/>
      <c r="P142" s="33"/>
      <c r="Q142" s="33"/>
      <c r="R142" s="33"/>
      <c r="S142" s="33"/>
      <c r="T142" s="33"/>
      <c r="U142" s="3"/>
      <c r="V142" s="31"/>
      <c r="W142" s="31"/>
    </row>
    <row r="143" spans="1:23" ht="1.5" hidden="1" customHeight="1" x14ac:dyDescent="0.25">
      <c r="A143" s="6" t="s">
        <v>18</v>
      </c>
      <c r="B143" s="6" t="s">
        <v>38</v>
      </c>
      <c r="C143" s="2"/>
      <c r="D143" s="33"/>
      <c r="E143" s="33"/>
      <c r="F143" s="33"/>
      <c r="G143" s="33"/>
      <c r="H143" s="9"/>
      <c r="I143" s="33"/>
      <c r="J143" s="33"/>
      <c r="K143" s="33"/>
      <c r="L143" s="33"/>
      <c r="M143" s="3"/>
      <c r="N143" s="33"/>
      <c r="O143" s="33"/>
      <c r="P143" s="33"/>
      <c r="Q143" s="33"/>
      <c r="R143" s="33"/>
      <c r="S143" s="33"/>
      <c r="T143" s="33"/>
      <c r="U143" s="3"/>
      <c r="V143" s="31"/>
      <c r="W143" s="31"/>
    </row>
    <row r="144" spans="1:23" hidden="1" x14ac:dyDescent="0.25">
      <c r="A144" s="9"/>
      <c r="B144" s="6" t="s">
        <v>27</v>
      </c>
      <c r="C144" s="16"/>
      <c r="D144" s="33"/>
      <c r="E144" s="33"/>
      <c r="F144" s="34"/>
      <c r="G144" s="34"/>
      <c r="H144" s="9"/>
      <c r="I144" s="33"/>
      <c r="J144" s="33"/>
      <c r="K144" s="33"/>
      <c r="L144" s="33"/>
      <c r="M144" s="3"/>
      <c r="N144" s="33"/>
      <c r="O144" s="33"/>
      <c r="P144" s="33"/>
      <c r="Q144" s="33"/>
      <c r="R144" s="33"/>
      <c r="S144" s="33"/>
      <c r="T144" s="33"/>
      <c r="U144" s="3"/>
      <c r="V144" s="31"/>
      <c r="W144" s="31"/>
    </row>
    <row r="145" spans="1:23" ht="60" hidden="1" x14ac:dyDescent="0.25">
      <c r="A145" s="6" t="s">
        <v>19</v>
      </c>
      <c r="B145" s="6" t="s">
        <v>39</v>
      </c>
      <c r="C145" s="16"/>
      <c r="D145" s="33"/>
      <c r="E145" s="33"/>
      <c r="F145" s="33"/>
      <c r="G145" s="33"/>
      <c r="H145" s="9"/>
      <c r="I145" s="33"/>
      <c r="J145" s="33"/>
      <c r="K145" s="33"/>
      <c r="L145" s="33"/>
      <c r="M145" s="3"/>
      <c r="N145" s="33"/>
      <c r="O145" s="33"/>
      <c r="P145" s="33"/>
      <c r="Q145" s="33"/>
      <c r="R145" s="33"/>
      <c r="S145" s="33"/>
      <c r="T145" s="33"/>
      <c r="U145" s="3"/>
      <c r="V145" s="31"/>
      <c r="W145" s="31"/>
    </row>
    <row r="146" spans="1:23" hidden="1" x14ac:dyDescent="0.25">
      <c r="A146" s="9"/>
      <c r="B146" s="6" t="s">
        <v>27</v>
      </c>
      <c r="C146" s="16"/>
      <c r="D146" s="33"/>
      <c r="E146" s="33"/>
      <c r="F146" s="34"/>
      <c r="G146" s="34"/>
      <c r="H146" s="9"/>
      <c r="I146" s="33"/>
      <c r="J146" s="33"/>
      <c r="K146" s="33"/>
      <c r="L146" s="33"/>
      <c r="M146" s="3"/>
      <c r="N146" s="33"/>
      <c r="O146" s="33"/>
      <c r="P146" s="33"/>
      <c r="Q146" s="33"/>
      <c r="R146" s="33"/>
      <c r="S146" s="33"/>
      <c r="T146" s="33"/>
      <c r="U146" s="3"/>
      <c r="V146" s="31"/>
      <c r="W146" s="31"/>
    </row>
    <row r="147" spans="1:23" ht="30" hidden="1" x14ac:dyDescent="0.25">
      <c r="A147" s="6" t="s">
        <v>20</v>
      </c>
      <c r="B147" s="6" t="s">
        <v>40</v>
      </c>
      <c r="C147" s="16"/>
      <c r="D147" s="33"/>
      <c r="E147" s="33"/>
      <c r="F147" s="33"/>
      <c r="G147" s="33"/>
      <c r="H147" s="9"/>
      <c r="I147" s="33"/>
      <c r="J147" s="33"/>
      <c r="K147" s="33"/>
      <c r="L147" s="33"/>
      <c r="M147" s="3"/>
      <c r="N147" s="33"/>
      <c r="O147" s="33"/>
      <c r="P147" s="33"/>
      <c r="Q147" s="33"/>
      <c r="R147" s="33"/>
      <c r="S147" s="33"/>
      <c r="T147" s="33"/>
      <c r="U147" s="3"/>
      <c r="V147" s="31"/>
      <c r="W147" s="31"/>
    </row>
    <row r="148" spans="1:23" hidden="1" x14ac:dyDescent="0.25">
      <c r="A148" s="9"/>
      <c r="B148" s="6" t="s">
        <v>27</v>
      </c>
      <c r="C148" s="16"/>
      <c r="D148" s="33"/>
      <c r="E148" s="33"/>
      <c r="F148" s="34"/>
      <c r="G148" s="34"/>
      <c r="H148" s="9"/>
      <c r="I148" s="33"/>
      <c r="J148" s="33"/>
      <c r="K148" s="33"/>
      <c r="L148" s="33"/>
      <c r="M148" s="3"/>
      <c r="N148" s="33"/>
      <c r="O148" s="33"/>
      <c r="P148" s="33"/>
      <c r="Q148" s="33"/>
      <c r="R148" s="33"/>
      <c r="S148" s="33"/>
      <c r="T148" s="33"/>
      <c r="U148" s="3"/>
      <c r="V148" s="31"/>
      <c r="W148" s="31"/>
    </row>
    <row r="149" spans="1:23" hidden="1" x14ac:dyDescent="0.25">
      <c r="A149" s="6" t="s">
        <v>21</v>
      </c>
      <c r="B149" s="6" t="s">
        <v>41</v>
      </c>
      <c r="C149" s="16"/>
      <c r="D149" s="33"/>
      <c r="E149" s="33"/>
      <c r="F149" s="33"/>
      <c r="G149" s="33"/>
      <c r="H149" s="9"/>
      <c r="I149" s="33"/>
      <c r="J149" s="33"/>
      <c r="K149" s="33"/>
      <c r="L149" s="33"/>
      <c r="M149" s="3"/>
      <c r="N149" s="33"/>
      <c r="O149" s="33"/>
      <c r="P149" s="33"/>
      <c r="Q149" s="33"/>
      <c r="R149" s="33"/>
      <c r="S149" s="33"/>
      <c r="T149" s="33"/>
      <c r="U149" s="3"/>
      <c r="V149" s="31"/>
      <c r="W149" s="31"/>
    </row>
    <row r="150" spans="1:23" hidden="1" x14ac:dyDescent="0.25">
      <c r="A150" s="9"/>
      <c r="B150" s="6" t="s">
        <v>27</v>
      </c>
      <c r="C150" s="16"/>
      <c r="D150" s="33"/>
      <c r="E150" s="33"/>
      <c r="F150" s="34"/>
      <c r="G150" s="34"/>
      <c r="H150" s="9"/>
      <c r="I150" s="33"/>
      <c r="J150" s="33"/>
      <c r="K150" s="33"/>
      <c r="L150" s="33"/>
      <c r="M150" s="3"/>
      <c r="N150" s="33"/>
      <c r="O150" s="33"/>
      <c r="P150" s="33"/>
      <c r="Q150" s="33"/>
      <c r="R150" s="33"/>
      <c r="S150" s="33"/>
      <c r="T150" s="33"/>
      <c r="U150" s="3"/>
      <c r="V150" s="31"/>
      <c r="W150" s="31"/>
    </row>
    <row r="151" spans="1:23" s="59" customFormat="1" hidden="1" x14ac:dyDescent="0.25">
      <c r="A151" s="51">
        <v>5500</v>
      </c>
      <c r="B151" s="54" t="s">
        <v>6</v>
      </c>
      <c r="C151" s="52"/>
      <c r="D151" s="53">
        <f>D152+D157+D159+D161+D163+D165+D167+D169</f>
        <v>0</v>
      </c>
      <c r="E151" s="53">
        <f>E152+E157+E159+E161+E163+E165+E167+E169</f>
        <v>0</v>
      </c>
      <c r="F151" s="53">
        <f>I151+N151+P151+S151+V151</f>
        <v>0</v>
      </c>
      <c r="G151" s="53">
        <f>K151+O151+Q151+T151+W151</f>
        <v>0</v>
      </c>
      <c r="H151" s="52"/>
      <c r="I151" s="53">
        <f>I152+I157+I159+I161+I163+I165+I167+I169</f>
        <v>0</v>
      </c>
      <c r="J151" s="53">
        <f>J152+J157+J159+J161+J163+J165+J167+J169</f>
        <v>0</v>
      </c>
      <c r="K151" s="53">
        <f>K152+K157+K159+K161+K163+K165+K167+K169</f>
        <v>0</v>
      </c>
      <c r="L151" s="53">
        <f>L152+L157+L159+L161+L163+L165+L167+L169</f>
        <v>0</v>
      </c>
      <c r="M151" s="55"/>
      <c r="N151" s="53">
        <f t="shared" ref="N151:T151" si="25">N152+N157+N159+N161+N163+N165+N167+N169</f>
        <v>0</v>
      </c>
      <c r="O151" s="53">
        <f t="shared" si="25"/>
        <v>0</v>
      </c>
      <c r="P151" s="53">
        <f t="shared" si="25"/>
        <v>0</v>
      </c>
      <c r="Q151" s="53">
        <f t="shared" si="25"/>
        <v>0</v>
      </c>
      <c r="R151" s="53"/>
      <c r="S151" s="53">
        <f t="shared" si="25"/>
        <v>0</v>
      </c>
      <c r="T151" s="53">
        <f t="shared" si="25"/>
        <v>0</v>
      </c>
      <c r="U151" s="55"/>
      <c r="V151" s="56">
        <f>V152+V157+V159+V161+V163+V165+V167+V169</f>
        <v>0</v>
      </c>
      <c r="W151" s="56">
        <f>W152+W157+W159+W161+W163+W165+W167+W169</f>
        <v>0</v>
      </c>
    </row>
    <row r="152" spans="1:23" s="59" customFormat="1" hidden="1" x14ac:dyDescent="0.25">
      <c r="A152" s="62" t="s">
        <v>14</v>
      </c>
      <c r="B152" s="62" t="s">
        <v>34</v>
      </c>
      <c r="C152" s="57"/>
      <c r="D152" s="58"/>
      <c r="E152" s="58"/>
      <c r="F152" s="58"/>
      <c r="G152" s="58"/>
      <c r="H152" s="57"/>
      <c r="I152" s="58"/>
      <c r="J152" s="58"/>
      <c r="K152" s="58"/>
      <c r="L152" s="58"/>
      <c r="M152" s="67"/>
      <c r="N152" s="58"/>
      <c r="O152" s="58"/>
      <c r="P152" s="58"/>
      <c r="Q152" s="58"/>
      <c r="R152" s="58"/>
      <c r="S152" s="58"/>
      <c r="T152" s="58"/>
      <c r="U152" s="67"/>
      <c r="V152" s="79"/>
      <c r="W152" s="79"/>
    </row>
    <row r="153" spans="1:23" s="59" customFormat="1" ht="30" hidden="1" x14ac:dyDescent="0.25">
      <c r="A153" s="70">
        <v>5501</v>
      </c>
      <c r="B153" s="70" t="s">
        <v>67</v>
      </c>
      <c r="C153" s="60"/>
      <c r="D153" s="61"/>
      <c r="E153" s="61"/>
      <c r="F153" s="61"/>
      <c r="G153" s="61"/>
      <c r="H153" s="60"/>
      <c r="I153" s="61"/>
      <c r="J153" s="61"/>
      <c r="K153" s="61"/>
      <c r="L153" s="61"/>
      <c r="M153" s="75"/>
      <c r="N153" s="61"/>
      <c r="O153" s="61"/>
      <c r="P153" s="61"/>
      <c r="Q153" s="61"/>
      <c r="R153" s="61"/>
      <c r="S153" s="61"/>
      <c r="T153" s="61"/>
      <c r="U153" s="75"/>
      <c r="V153" s="77"/>
      <c r="W153" s="77"/>
    </row>
    <row r="154" spans="1:23" s="59" customFormat="1" hidden="1" x14ac:dyDescent="0.25">
      <c r="A154" s="62"/>
      <c r="B154" s="62" t="s">
        <v>56</v>
      </c>
      <c r="C154" s="57"/>
      <c r="D154" s="58"/>
      <c r="E154" s="58"/>
      <c r="F154" s="58"/>
      <c r="G154" s="58"/>
      <c r="H154" s="57"/>
      <c r="I154" s="58"/>
      <c r="J154" s="58"/>
      <c r="K154" s="58"/>
      <c r="L154" s="58"/>
      <c r="M154" s="67"/>
      <c r="N154" s="58"/>
      <c r="O154" s="58"/>
      <c r="P154" s="58"/>
      <c r="Q154" s="58"/>
      <c r="R154" s="58"/>
      <c r="S154" s="58"/>
      <c r="T154" s="58"/>
      <c r="U154" s="67"/>
      <c r="V154" s="79"/>
      <c r="W154" s="79"/>
    </row>
    <row r="155" spans="1:23" s="59" customFormat="1" ht="3" hidden="1" customHeight="1" x14ac:dyDescent="0.25">
      <c r="A155" s="70">
        <v>5503</v>
      </c>
      <c r="B155" s="70" t="s">
        <v>68</v>
      </c>
      <c r="C155" s="60"/>
      <c r="D155" s="61"/>
      <c r="E155" s="61"/>
      <c r="F155" s="61"/>
      <c r="G155" s="61"/>
      <c r="H155" s="60"/>
      <c r="I155" s="61"/>
      <c r="J155" s="61"/>
      <c r="K155" s="61"/>
      <c r="L155" s="61"/>
      <c r="M155" s="75"/>
      <c r="N155" s="61"/>
      <c r="O155" s="61"/>
      <c r="P155" s="61"/>
      <c r="Q155" s="61"/>
      <c r="R155" s="61"/>
      <c r="S155" s="61"/>
      <c r="T155" s="61"/>
      <c r="U155" s="75"/>
      <c r="V155" s="77"/>
      <c r="W155" s="77"/>
    </row>
    <row r="156" spans="1:23" ht="18" hidden="1" customHeight="1" x14ac:dyDescent="0.25">
      <c r="A156" s="9"/>
      <c r="B156" s="6" t="s">
        <v>27</v>
      </c>
      <c r="C156" s="16"/>
      <c r="D156" s="34"/>
      <c r="E156" s="33"/>
      <c r="F156" s="33"/>
      <c r="G156" s="34"/>
      <c r="H156" s="2"/>
      <c r="I156" s="34"/>
      <c r="J156" s="34"/>
      <c r="K156" s="34"/>
      <c r="L156" s="34"/>
      <c r="M156" s="3"/>
      <c r="N156" s="34"/>
      <c r="O156" s="34"/>
      <c r="P156" s="34"/>
      <c r="Q156" s="34"/>
      <c r="R156" s="34"/>
      <c r="S156" s="34"/>
      <c r="T156" s="34"/>
      <c r="U156" s="3"/>
      <c r="V156" s="32"/>
      <c r="W156" s="32"/>
    </row>
    <row r="157" spans="1:23" hidden="1" x14ac:dyDescent="0.25">
      <c r="A157" s="6" t="s">
        <v>15</v>
      </c>
      <c r="B157" s="6" t="s">
        <v>35</v>
      </c>
      <c r="C157" s="2"/>
      <c r="D157" s="33"/>
      <c r="E157" s="33"/>
      <c r="F157" s="33"/>
      <c r="G157" s="33"/>
      <c r="H157" s="2"/>
      <c r="I157" s="33"/>
      <c r="J157" s="33"/>
      <c r="K157" s="33"/>
      <c r="L157" s="33"/>
      <c r="M157" s="3"/>
      <c r="N157" s="33"/>
      <c r="O157" s="33"/>
      <c r="P157" s="33"/>
      <c r="Q157" s="33"/>
      <c r="R157" s="33"/>
      <c r="S157" s="33"/>
      <c r="T157" s="33"/>
      <c r="U157" s="3"/>
      <c r="V157" s="31"/>
      <c r="W157" s="31"/>
    </row>
    <row r="158" spans="1:23" hidden="1" x14ac:dyDescent="0.25">
      <c r="A158" s="9"/>
      <c r="B158" s="6" t="s">
        <v>27</v>
      </c>
      <c r="C158" s="16"/>
      <c r="D158" s="33"/>
      <c r="E158" s="33"/>
      <c r="F158" s="33"/>
      <c r="G158" s="33"/>
      <c r="H158" s="2"/>
      <c r="I158" s="34"/>
      <c r="J158" s="34"/>
      <c r="K158" s="34"/>
      <c r="L158" s="34"/>
      <c r="M158" s="3"/>
      <c r="N158" s="34"/>
      <c r="O158" s="34"/>
      <c r="P158" s="34"/>
      <c r="Q158" s="34"/>
      <c r="R158" s="34"/>
      <c r="S158" s="34"/>
      <c r="T158" s="34"/>
      <c r="U158" s="3"/>
      <c r="V158" s="32"/>
      <c r="W158" s="32"/>
    </row>
    <row r="159" spans="1:23" hidden="1" x14ac:dyDescent="0.25">
      <c r="A159" s="6" t="s">
        <v>16</v>
      </c>
      <c r="B159" s="6" t="s">
        <v>36</v>
      </c>
      <c r="C159" s="2"/>
      <c r="D159" s="33"/>
      <c r="E159" s="33"/>
      <c r="F159" s="33"/>
      <c r="G159" s="33"/>
      <c r="H159" s="2"/>
      <c r="I159" s="33"/>
      <c r="J159" s="33"/>
      <c r="K159" s="33"/>
      <c r="L159" s="33"/>
      <c r="M159" s="3"/>
      <c r="N159" s="33"/>
      <c r="O159" s="33"/>
      <c r="P159" s="33"/>
      <c r="Q159" s="33"/>
      <c r="R159" s="33"/>
      <c r="S159" s="33"/>
      <c r="T159" s="33"/>
      <c r="U159" s="3"/>
      <c r="V159" s="31"/>
      <c r="W159" s="31"/>
    </row>
    <row r="160" spans="1:23" hidden="1" x14ac:dyDescent="0.25">
      <c r="A160" s="9"/>
      <c r="B160" s="6" t="s">
        <v>27</v>
      </c>
      <c r="C160" s="16"/>
      <c r="D160" s="33"/>
      <c r="E160" s="33"/>
      <c r="F160" s="33"/>
      <c r="G160" s="33"/>
      <c r="H160" s="2"/>
      <c r="I160" s="34"/>
      <c r="J160" s="34"/>
      <c r="K160" s="34"/>
      <c r="L160" s="34"/>
      <c r="M160" s="3"/>
      <c r="N160" s="34"/>
      <c r="O160" s="34"/>
      <c r="P160" s="34"/>
      <c r="Q160" s="34"/>
      <c r="R160" s="34"/>
      <c r="S160" s="34"/>
      <c r="T160" s="34"/>
      <c r="U160" s="3"/>
      <c r="V160" s="32"/>
      <c r="W160" s="32"/>
    </row>
    <row r="161" spans="1:23" hidden="1" x14ac:dyDescent="0.25">
      <c r="A161" s="6" t="s">
        <v>17</v>
      </c>
      <c r="B161" s="6" t="s">
        <v>37</v>
      </c>
      <c r="C161" s="2"/>
      <c r="D161" s="33"/>
      <c r="E161" s="33"/>
      <c r="F161" s="33"/>
      <c r="G161" s="33"/>
      <c r="H161" s="2"/>
      <c r="I161" s="33"/>
      <c r="J161" s="33"/>
      <c r="K161" s="33"/>
      <c r="L161" s="33"/>
      <c r="M161" s="3"/>
      <c r="N161" s="33"/>
      <c r="O161" s="33"/>
      <c r="P161" s="33"/>
      <c r="Q161" s="33"/>
      <c r="R161" s="33"/>
      <c r="S161" s="33"/>
      <c r="T161" s="33"/>
      <c r="U161" s="3"/>
      <c r="V161" s="31"/>
      <c r="W161" s="31"/>
    </row>
    <row r="162" spans="1:23" hidden="1" x14ac:dyDescent="0.25">
      <c r="A162" s="9"/>
      <c r="B162" s="6" t="s">
        <v>27</v>
      </c>
      <c r="C162" s="16"/>
      <c r="D162" s="33"/>
      <c r="E162" s="33"/>
      <c r="F162" s="33"/>
      <c r="G162" s="33"/>
      <c r="H162" s="2"/>
      <c r="I162" s="34"/>
      <c r="J162" s="34"/>
      <c r="K162" s="34"/>
      <c r="L162" s="34"/>
      <c r="M162" s="3"/>
      <c r="N162" s="34"/>
      <c r="O162" s="34"/>
      <c r="P162" s="34"/>
      <c r="Q162" s="34"/>
      <c r="R162" s="34"/>
      <c r="S162" s="34"/>
      <c r="T162" s="34"/>
      <c r="U162" s="3"/>
      <c r="V162" s="32"/>
      <c r="W162" s="32"/>
    </row>
    <row r="163" spans="1:23" ht="30" hidden="1" x14ac:dyDescent="0.25">
      <c r="A163" s="6" t="s">
        <v>18</v>
      </c>
      <c r="B163" s="6" t="s">
        <v>38</v>
      </c>
      <c r="C163" s="2"/>
      <c r="D163" s="33"/>
      <c r="E163" s="33"/>
      <c r="F163" s="33"/>
      <c r="G163" s="33"/>
      <c r="H163" s="2"/>
      <c r="I163" s="33"/>
      <c r="J163" s="33"/>
      <c r="K163" s="33"/>
      <c r="L163" s="33"/>
      <c r="M163" s="3"/>
      <c r="N163" s="33"/>
      <c r="O163" s="33"/>
      <c r="P163" s="33"/>
      <c r="Q163" s="33"/>
      <c r="R163" s="33"/>
      <c r="S163" s="33"/>
      <c r="T163" s="33"/>
      <c r="U163" s="3"/>
      <c r="V163" s="31"/>
      <c r="W163" s="31"/>
    </row>
    <row r="164" spans="1:23" hidden="1" x14ac:dyDescent="0.25">
      <c r="A164" s="9"/>
      <c r="B164" s="6" t="s">
        <v>27</v>
      </c>
      <c r="C164" s="16"/>
      <c r="D164" s="33"/>
      <c r="E164" s="33"/>
      <c r="F164" s="33"/>
      <c r="G164" s="33"/>
      <c r="H164" s="2"/>
      <c r="I164" s="34"/>
      <c r="J164" s="34"/>
      <c r="K164" s="34"/>
      <c r="L164" s="34"/>
      <c r="M164" s="3"/>
      <c r="N164" s="34"/>
      <c r="O164" s="34"/>
      <c r="P164" s="34"/>
      <c r="Q164" s="34"/>
      <c r="R164" s="34"/>
      <c r="S164" s="34"/>
      <c r="T164" s="34"/>
      <c r="U164" s="3"/>
      <c r="V164" s="32"/>
      <c r="W164" s="32"/>
    </row>
    <row r="165" spans="1:23" ht="0.75" hidden="1" customHeight="1" x14ac:dyDescent="0.25">
      <c r="A165" s="6" t="s">
        <v>19</v>
      </c>
      <c r="B165" s="6" t="s">
        <v>39</v>
      </c>
      <c r="C165" s="2"/>
      <c r="D165" s="33"/>
      <c r="E165" s="33"/>
      <c r="F165" s="33"/>
      <c r="G165" s="33"/>
      <c r="H165" s="2"/>
      <c r="I165" s="33"/>
      <c r="J165" s="33"/>
      <c r="K165" s="33"/>
      <c r="L165" s="33"/>
      <c r="M165" s="3"/>
      <c r="N165" s="33"/>
      <c r="O165" s="33"/>
      <c r="P165" s="33"/>
      <c r="Q165" s="33"/>
      <c r="R165" s="33"/>
      <c r="S165" s="33"/>
      <c r="T165" s="33"/>
      <c r="U165" s="3"/>
      <c r="V165" s="31"/>
      <c r="W165" s="31"/>
    </row>
    <row r="166" spans="1:23" hidden="1" x14ac:dyDescent="0.25">
      <c r="A166" s="9"/>
      <c r="B166" s="6" t="s">
        <v>27</v>
      </c>
      <c r="C166" s="16"/>
      <c r="D166" s="33"/>
      <c r="E166" s="33"/>
      <c r="F166" s="33"/>
      <c r="G166" s="33"/>
      <c r="H166" s="2"/>
      <c r="I166" s="34"/>
      <c r="J166" s="34"/>
      <c r="K166" s="34"/>
      <c r="L166" s="34"/>
      <c r="M166" s="3"/>
      <c r="N166" s="34"/>
      <c r="O166" s="34"/>
      <c r="P166" s="34"/>
      <c r="Q166" s="34"/>
      <c r="R166" s="34"/>
      <c r="S166" s="34"/>
      <c r="T166" s="34"/>
      <c r="U166" s="3"/>
      <c r="V166" s="32"/>
      <c r="W166" s="32"/>
    </row>
    <row r="167" spans="1:23" ht="30" hidden="1" x14ac:dyDescent="0.25">
      <c r="A167" s="6" t="s">
        <v>20</v>
      </c>
      <c r="B167" s="6" t="s">
        <v>40</v>
      </c>
      <c r="C167" s="2"/>
      <c r="D167" s="33"/>
      <c r="E167" s="33"/>
      <c r="F167" s="33"/>
      <c r="G167" s="33"/>
      <c r="H167" s="2"/>
      <c r="I167" s="33"/>
      <c r="J167" s="33"/>
      <c r="K167" s="33"/>
      <c r="L167" s="33"/>
      <c r="M167" s="3"/>
      <c r="N167" s="33"/>
      <c r="O167" s="33"/>
      <c r="P167" s="33"/>
      <c r="Q167" s="33"/>
      <c r="R167" s="33"/>
      <c r="S167" s="33"/>
      <c r="T167" s="33"/>
      <c r="U167" s="3"/>
      <c r="V167" s="31"/>
      <c r="W167" s="31"/>
    </row>
    <row r="168" spans="1:23" hidden="1" x14ac:dyDescent="0.25">
      <c r="A168" s="9"/>
      <c r="B168" s="6" t="s">
        <v>27</v>
      </c>
      <c r="C168" s="16"/>
      <c r="D168" s="33"/>
      <c r="E168" s="33"/>
      <c r="F168" s="33"/>
      <c r="G168" s="33"/>
      <c r="H168" s="2"/>
      <c r="I168" s="34"/>
      <c r="J168" s="34"/>
      <c r="K168" s="34"/>
      <c r="L168" s="34"/>
      <c r="M168" s="3"/>
      <c r="N168" s="34"/>
      <c r="O168" s="34"/>
      <c r="P168" s="34"/>
      <c r="Q168" s="34"/>
      <c r="R168" s="34"/>
      <c r="S168" s="34"/>
      <c r="T168" s="34"/>
      <c r="U168" s="3"/>
      <c r="V168" s="32"/>
      <c r="W168" s="32"/>
    </row>
    <row r="169" spans="1:23" hidden="1" x14ac:dyDescent="0.25">
      <c r="A169" s="6" t="s">
        <v>21</v>
      </c>
      <c r="B169" s="6" t="s">
        <v>41</v>
      </c>
      <c r="C169" s="2"/>
      <c r="D169" s="33"/>
      <c r="E169" s="33"/>
      <c r="F169" s="33"/>
      <c r="G169" s="33"/>
      <c r="H169" s="2"/>
      <c r="I169" s="33"/>
      <c r="J169" s="33"/>
      <c r="K169" s="33"/>
      <c r="L169" s="33"/>
      <c r="M169" s="3"/>
      <c r="N169" s="33"/>
      <c r="O169" s="33"/>
      <c r="P169" s="33"/>
      <c r="Q169" s="33"/>
      <c r="R169" s="33"/>
      <c r="S169" s="33"/>
      <c r="T169" s="33"/>
      <c r="U169" s="3"/>
      <c r="V169" s="31"/>
      <c r="W169" s="31"/>
    </row>
    <row r="170" spans="1:23" hidden="1" x14ac:dyDescent="0.25">
      <c r="A170" s="3"/>
      <c r="B170" s="30" t="s">
        <v>27</v>
      </c>
      <c r="C170" s="16"/>
      <c r="D170" s="34"/>
      <c r="E170" s="34"/>
      <c r="F170" s="34"/>
      <c r="G170" s="34"/>
      <c r="H170" s="2"/>
      <c r="I170" s="34"/>
      <c r="J170" s="34"/>
      <c r="K170" s="34"/>
      <c r="L170" s="34"/>
      <c r="M170" s="3"/>
      <c r="N170" s="34"/>
      <c r="O170" s="34"/>
      <c r="P170" s="34"/>
      <c r="Q170" s="34"/>
      <c r="R170" s="34"/>
      <c r="S170" s="34"/>
      <c r="T170" s="34"/>
      <c r="U170" s="3"/>
      <c r="V170" s="32"/>
      <c r="W170" s="32"/>
    </row>
    <row r="171" spans="1:23" x14ac:dyDescent="0.25">
      <c r="A171" s="7"/>
      <c r="B171" s="28"/>
      <c r="C171" s="17"/>
      <c r="D171" s="18"/>
      <c r="E171" s="18"/>
      <c r="F171" s="18"/>
      <c r="G171" s="18"/>
      <c r="H171" s="19"/>
      <c r="I171" s="18"/>
      <c r="J171" s="18"/>
      <c r="K171" s="18"/>
      <c r="L171" s="18"/>
      <c r="M171" s="7"/>
      <c r="N171" s="18"/>
      <c r="O171" s="18"/>
      <c r="P171" s="18"/>
      <c r="Q171" s="18"/>
      <c r="R171" s="18"/>
      <c r="S171" s="18"/>
      <c r="T171" s="18"/>
      <c r="U171" s="7"/>
      <c r="V171" s="18"/>
      <c r="W171" s="18"/>
    </row>
    <row r="172" spans="1:23" ht="38.25" customHeight="1" x14ac:dyDescent="0.25">
      <c r="B172" s="156" t="s">
        <v>60</v>
      </c>
      <c r="C172" s="156"/>
      <c r="D172" s="156"/>
      <c r="E172" s="156"/>
      <c r="F172" s="156"/>
      <c r="G172" s="156"/>
      <c r="H172" s="156"/>
      <c r="I172" s="156"/>
      <c r="J172" s="156"/>
      <c r="K172" s="156"/>
      <c r="L172" s="156"/>
      <c r="M172" s="156"/>
      <c r="N172" s="156"/>
      <c r="O172" s="156"/>
      <c r="P172" s="156"/>
      <c r="Q172" s="156"/>
      <c r="R172" s="156"/>
      <c r="S172" s="156"/>
      <c r="T172" s="7"/>
      <c r="U172" s="7"/>
      <c r="V172" s="7"/>
      <c r="W172" s="7"/>
    </row>
    <row r="173" spans="1:23" ht="38.25" customHeight="1" x14ac:dyDescent="0.25">
      <c r="B173" s="156" t="s">
        <v>64</v>
      </c>
      <c r="C173" s="156"/>
      <c r="D173" s="156"/>
      <c r="E173" s="156"/>
      <c r="F173" s="156"/>
      <c r="G173" s="156"/>
      <c r="H173" s="156"/>
      <c r="I173" s="156"/>
      <c r="J173" s="156"/>
      <c r="K173" s="156"/>
      <c r="L173" s="156"/>
      <c r="M173" s="156"/>
      <c r="N173" s="156"/>
      <c r="O173" s="156"/>
      <c r="P173" s="156"/>
      <c r="Q173" s="156"/>
      <c r="R173" s="156"/>
      <c r="S173" s="156"/>
      <c r="T173" s="7"/>
      <c r="U173" s="7"/>
      <c r="V173" s="7"/>
      <c r="W173" s="7"/>
    </row>
    <row r="174" spans="1:23" ht="25.5" customHeight="1" x14ac:dyDescent="0.25">
      <c r="B174" s="156" t="s">
        <v>61</v>
      </c>
      <c r="C174" s="156"/>
      <c r="D174" s="156"/>
      <c r="E174" s="156"/>
      <c r="F174" s="156"/>
      <c r="G174" s="156"/>
      <c r="H174" s="156"/>
      <c r="I174" s="156"/>
      <c r="J174" s="156"/>
      <c r="K174" s="156"/>
      <c r="L174" s="156"/>
      <c r="M174" s="156"/>
      <c r="N174" s="156"/>
      <c r="O174" s="156"/>
      <c r="P174" s="156"/>
      <c r="Q174" s="156"/>
      <c r="R174" s="156"/>
      <c r="S174" s="156"/>
      <c r="T174" s="7"/>
      <c r="U174" s="7"/>
      <c r="V174" s="7"/>
      <c r="W174" s="7"/>
    </row>
    <row r="175" spans="1:23" ht="26.25" customHeight="1" x14ac:dyDescent="0.25">
      <c r="B175" s="156" t="s">
        <v>62</v>
      </c>
      <c r="C175" s="156"/>
      <c r="D175" s="156"/>
      <c r="E175" s="156"/>
      <c r="F175" s="156"/>
      <c r="G175" s="156"/>
      <c r="H175" s="156"/>
      <c r="I175" s="156"/>
      <c r="J175" s="156"/>
      <c r="K175" s="156"/>
      <c r="L175" s="156"/>
      <c r="M175" s="156"/>
      <c r="N175" s="156"/>
      <c r="O175" s="156"/>
      <c r="P175" s="156"/>
      <c r="Q175" s="156"/>
      <c r="R175" s="156"/>
      <c r="S175" s="156"/>
      <c r="T175" s="7"/>
      <c r="U175" s="7"/>
      <c r="V175" s="7"/>
      <c r="W175" s="7"/>
    </row>
    <row r="176" spans="1:23" ht="29.25" customHeight="1" x14ac:dyDescent="0.25">
      <c r="B176" s="156" t="s">
        <v>63</v>
      </c>
      <c r="C176" s="156"/>
      <c r="D176" s="156"/>
      <c r="E176" s="156"/>
      <c r="F176" s="156"/>
      <c r="G176" s="156"/>
      <c r="H176" s="156"/>
      <c r="I176" s="156"/>
      <c r="J176" s="156"/>
      <c r="K176" s="156"/>
      <c r="L176" s="156"/>
      <c r="M176" s="156"/>
      <c r="N176" s="156"/>
      <c r="O176" s="156"/>
      <c r="P176" s="156"/>
      <c r="Q176" s="156"/>
      <c r="R176" s="156"/>
      <c r="S176" s="156"/>
      <c r="T176" s="7"/>
      <c r="U176" s="7"/>
      <c r="V176" s="7"/>
      <c r="W176" s="7"/>
    </row>
    <row r="177" spans="1:23" ht="27" customHeight="1" x14ac:dyDescent="0.25">
      <c r="B177" s="157" t="s">
        <v>76</v>
      </c>
      <c r="C177" s="156"/>
      <c r="D177" s="156"/>
      <c r="E177" s="156"/>
      <c r="F177" s="156"/>
      <c r="G177" s="156"/>
      <c r="H177" s="156"/>
      <c r="I177" s="156"/>
      <c r="J177" s="156"/>
      <c r="K177" s="156"/>
      <c r="L177" s="156"/>
      <c r="M177" s="156"/>
      <c r="N177" s="156"/>
      <c r="O177" s="156"/>
      <c r="P177" s="156"/>
      <c r="Q177" s="156"/>
      <c r="R177" s="156"/>
      <c r="S177" s="156"/>
      <c r="T177" s="7"/>
      <c r="U177" s="7"/>
      <c r="V177" s="7"/>
      <c r="W177" s="7"/>
    </row>
    <row r="178" spans="1:23" ht="29.25" customHeight="1" x14ac:dyDescent="0.25">
      <c r="B178"/>
    </row>
    <row r="179" spans="1:23" ht="25.5" customHeight="1" x14ac:dyDescent="0.25">
      <c r="B179" s="144" t="s">
        <v>70</v>
      </c>
      <c r="C179" s="145"/>
      <c r="D179" s="146"/>
      <c r="E179" s="36"/>
      <c r="F179" s="36"/>
      <c r="G179" s="36"/>
      <c r="H179" s="36"/>
      <c r="I179" s="36"/>
      <c r="J179" s="36"/>
      <c r="K179" s="36"/>
      <c r="L179" s="36"/>
      <c r="M179" s="46" t="s">
        <v>71</v>
      </c>
      <c r="N179" s="47"/>
      <c r="O179" s="47"/>
      <c r="P179" s="47"/>
      <c r="Q179" s="48"/>
      <c r="R179" s="83"/>
    </row>
    <row r="180" spans="1:23" ht="18.75" customHeight="1" x14ac:dyDescent="0.25">
      <c r="B180" s="43" t="s">
        <v>90</v>
      </c>
      <c r="C180" s="36"/>
      <c r="D180" s="36"/>
      <c r="E180" s="36"/>
      <c r="F180" s="36"/>
      <c r="G180" s="36"/>
      <c r="H180" s="36"/>
      <c r="I180" s="36"/>
      <c r="J180" s="36"/>
      <c r="K180" s="36"/>
      <c r="L180" s="36"/>
      <c r="M180" s="41"/>
      <c r="N180" s="41" t="s">
        <v>92</v>
      </c>
      <c r="O180" s="41"/>
      <c r="P180" s="41"/>
      <c r="Q180" s="42"/>
      <c r="R180" s="42"/>
    </row>
    <row r="181" spans="1:23" ht="26.25" customHeight="1" x14ac:dyDescent="0.25">
      <c r="B181" s="144" t="s">
        <v>91</v>
      </c>
      <c r="C181" s="145"/>
      <c r="D181" s="146"/>
      <c r="E181" s="36"/>
      <c r="F181" s="36"/>
      <c r="G181" s="36"/>
      <c r="H181" s="36"/>
      <c r="I181" s="36"/>
      <c r="J181" s="36"/>
      <c r="K181" s="36"/>
      <c r="L181" s="36"/>
      <c r="M181" s="46" t="s">
        <v>91</v>
      </c>
      <c r="N181" s="47"/>
      <c r="O181" s="47"/>
      <c r="P181" s="47"/>
      <c r="Q181" s="48"/>
      <c r="R181" s="83"/>
    </row>
    <row r="182" spans="1:23" ht="25.5" customHeight="1" x14ac:dyDescent="0.25">
      <c r="E182" s="36"/>
      <c r="F182" s="36"/>
      <c r="G182" s="36"/>
      <c r="H182" s="36"/>
      <c r="I182" s="36"/>
      <c r="J182" s="36"/>
      <c r="K182" s="36"/>
      <c r="L182" s="36"/>
      <c r="M182" s="41"/>
      <c r="N182" s="41"/>
      <c r="O182" s="41"/>
      <c r="P182" s="41"/>
      <c r="Q182" s="42"/>
      <c r="R182" s="42"/>
    </row>
    <row r="183" spans="1:23" ht="21.75" customHeight="1" x14ac:dyDescent="0.25">
      <c r="B183" s="88" t="s">
        <v>82</v>
      </c>
      <c r="C183" s="89"/>
      <c r="D183" s="89"/>
      <c r="E183" s="36"/>
      <c r="F183" s="36"/>
      <c r="G183" s="36"/>
      <c r="H183" s="36"/>
      <c r="I183" s="36"/>
      <c r="J183" s="36"/>
      <c r="K183" s="36"/>
      <c r="L183" s="36"/>
      <c r="M183" s="46" t="s">
        <v>72</v>
      </c>
      <c r="N183" s="47"/>
      <c r="O183" s="47"/>
      <c r="P183" s="47"/>
      <c r="Q183" s="48"/>
      <c r="R183" s="83"/>
    </row>
    <row r="184" spans="1:23" ht="31.5" customHeight="1" x14ac:dyDescent="0.25">
      <c r="B184" s="147" t="s">
        <v>94</v>
      </c>
      <c r="C184" s="147"/>
      <c r="D184" s="147"/>
      <c r="E184" s="36"/>
      <c r="F184" s="36"/>
      <c r="G184" s="36"/>
      <c r="H184" s="36"/>
      <c r="I184" s="36"/>
      <c r="J184" s="36"/>
      <c r="K184" s="36"/>
      <c r="L184" s="36"/>
      <c r="M184" s="41"/>
      <c r="N184" s="41" t="s">
        <v>93</v>
      </c>
      <c r="O184" s="41"/>
      <c r="P184" s="41"/>
      <c r="Q184" s="42"/>
      <c r="R184" s="42"/>
    </row>
    <row r="185" spans="1:23" ht="14.25" customHeight="1" x14ac:dyDescent="0.25">
      <c r="A185" s="8"/>
      <c r="B185" s="44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41"/>
      <c r="N185" s="41"/>
      <c r="O185" s="41"/>
      <c r="P185" s="41"/>
      <c r="Q185" s="42"/>
      <c r="R185" s="42"/>
    </row>
    <row r="186" spans="1:23" ht="21" customHeight="1" x14ac:dyDescent="0.25">
      <c r="A186" s="8"/>
      <c r="B186" s="144" t="s">
        <v>95</v>
      </c>
      <c r="C186" s="145"/>
      <c r="D186" s="146"/>
      <c r="E186" s="38"/>
      <c r="F186" s="38"/>
      <c r="G186" s="38"/>
      <c r="H186" s="38"/>
      <c r="I186" s="38"/>
      <c r="J186" s="38"/>
      <c r="K186" s="38"/>
      <c r="L186" s="38"/>
      <c r="M186" s="46" t="s">
        <v>58</v>
      </c>
      <c r="N186" s="49"/>
      <c r="O186" s="49"/>
      <c r="P186" s="49"/>
      <c r="Q186" s="50"/>
      <c r="R186" s="84"/>
    </row>
    <row r="187" spans="1:23" ht="15.75" x14ac:dyDescent="0.25">
      <c r="A187" s="8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6"/>
      <c r="N187" s="36"/>
      <c r="O187" s="36"/>
      <c r="P187" s="36"/>
    </row>
    <row r="188" spans="1:23" ht="15.75" x14ac:dyDescent="0.25">
      <c r="A188" s="8"/>
      <c r="B188" s="45">
        <v>44113</v>
      </c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6"/>
      <c r="N188" s="36"/>
      <c r="O188" s="36"/>
      <c r="P188" s="36"/>
    </row>
    <row r="189" spans="1:23" ht="15.75" x14ac:dyDescent="0.25">
      <c r="B189" s="39" t="s">
        <v>69</v>
      </c>
      <c r="C189" s="36"/>
      <c r="D189" s="36"/>
      <c r="E189" s="36"/>
      <c r="F189" s="36"/>
      <c r="G189" s="36"/>
      <c r="H189" s="36"/>
      <c r="I189" s="38"/>
      <c r="J189" s="38"/>
      <c r="K189" s="38"/>
      <c r="L189" s="38"/>
      <c r="M189" s="38"/>
      <c r="N189" s="38"/>
      <c r="O189" s="38"/>
      <c r="P189" s="38"/>
      <c r="Q189" s="8"/>
      <c r="R189" s="8"/>
      <c r="S189" s="8"/>
      <c r="T189" s="8"/>
      <c r="U189" s="8"/>
      <c r="V189" s="8"/>
      <c r="W189" s="8"/>
    </row>
    <row r="190" spans="1:23" ht="15.75" x14ac:dyDescent="0.25">
      <c r="C190" s="36"/>
      <c r="D190" s="36"/>
      <c r="E190" s="36"/>
      <c r="F190" s="36"/>
      <c r="G190" s="36"/>
      <c r="H190" s="36"/>
      <c r="I190" s="40"/>
      <c r="J190" s="40"/>
      <c r="K190" s="40"/>
      <c r="L190" s="40"/>
      <c r="M190" s="40"/>
      <c r="N190" s="40"/>
      <c r="O190" s="40"/>
      <c r="P190" s="40"/>
      <c r="Q190" s="7"/>
      <c r="R190" s="7"/>
      <c r="S190" s="7"/>
      <c r="T190" s="7"/>
      <c r="U190" s="7"/>
      <c r="V190" s="7"/>
      <c r="W190" s="7"/>
    </row>
    <row r="191" spans="1:23" ht="15.75" x14ac:dyDescent="0.25">
      <c r="C191" s="36"/>
      <c r="D191" s="36"/>
      <c r="E191" s="36"/>
      <c r="F191" s="36"/>
      <c r="G191" s="36"/>
      <c r="H191" s="36"/>
      <c r="I191" s="40"/>
      <c r="J191" s="40"/>
      <c r="K191" s="40"/>
      <c r="L191" s="40"/>
      <c r="M191" s="40"/>
      <c r="N191" s="40"/>
      <c r="O191" s="40"/>
      <c r="P191" s="40"/>
      <c r="Q191" s="7"/>
      <c r="R191" s="7"/>
      <c r="S191" s="7"/>
      <c r="T191" s="7"/>
      <c r="U191" s="7"/>
      <c r="V191" s="7"/>
      <c r="W191" s="7"/>
    </row>
    <row r="192" spans="1:23" ht="15.75" x14ac:dyDescent="0.25">
      <c r="B192" s="37"/>
      <c r="C192" s="36"/>
      <c r="D192" s="36"/>
      <c r="E192" s="36"/>
      <c r="F192" s="36"/>
      <c r="G192" s="36"/>
      <c r="H192" s="36"/>
      <c r="I192" s="40"/>
      <c r="J192" s="40"/>
      <c r="K192" s="40"/>
      <c r="L192" s="40"/>
      <c r="M192" s="40"/>
      <c r="N192" s="40"/>
      <c r="O192" s="40"/>
      <c r="P192" s="40"/>
      <c r="Q192" s="7"/>
      <c r="R192" s="7"/>
      <c r="S192" s="7"/>
      <c r="T192" s="7"/>
      <c r="U192" s="7"/>
      <c r="V192" s="7"/>
      <c r="W192" s="7"/>
    </row>
    <row r="193" spans="2:23" x14ac:dyDescent="0.25">
      <c r="B193" s="29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</row>
    <row r="194" spans="2:23" x14ac:dyDescent="0.25">
      <c r="B194" s="29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</row>
    <row r="195" spans="2:23" x14ac:dyDescent="0.25">
      <c r="B195" s="29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</row>
    <row r="196" spans="2:23" x14ac:dyDescent="0.25">
      <c r="B196" s="29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</row>
    <row r="197" spans="2:23" x14ac:dyDescent="0.25">
      <c r="B197" s="29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</row>
    <row r="198" spans="2:23" x14ac:dyDescent="0.25">
      <c r="B198" s="29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</row>
    <row r="199" spans="2:23" x14ac:dyDescent="0.25">
      <c r="B199" s="29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</row>
    <row r="200" spans="2:23" x14ac:dyDescent="0.25">
      <c r="B200" s="29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</row>
    <row r="201" spans="2:23" x14ac:dyDescent="0.25">
      <c r="B201" s="29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</row>
    <row r="202" spans="2:23" x14ac:dyDescent="0.25">
      <c r="B202" s="29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</row>
    <row r="203" spans="2:23" x14ac:dyDescent="0.25">
      <c r="B203" s="29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</row>
    <row r="204" spans="2:23" x14ac:dyDescent="0.25">
      <c r="B204" s="29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</row>
    <row r="205" spans="2:23" x14ac:dyDescent="0.25">
      <c r="B205" s="29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</row>
    <row r="206" spans="2:23" x14ac:dyDescent="0.25">
      <c r="B206" s="29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</row>
    <row r="207" spans="2:23" x14ac:dyDescent="0.25">
      <c r="B207" s="29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</row>
    <row r="208" spans="2:23" x14ac:dyDescent="0.25">
      <c r="B208" s="29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</row>
    <row r="209" spans="2:23" x14ac:dyDescent="0.25">
      <c r="B209" s="29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</row>
    <row r="210" spans="2:23" x14ac:dyDescent="0.25">
      <c r="B210" s="29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</row>
    <row r="211" spans="2:23" x14ac:dyDescent="0.25">
      <c r="B211" s="29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</row>
    <row r="212" spans="2:23" x14ac:dyDescent="0.25">
      <c r="B212" s="29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</row>
    <row r="213" spans="2:23" x14ac:dyDescent="0.25">
      <c r="B213" s="29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</row>
    <row r="214" spans="2:23" x14ac:dyDescent="0.25">
      <c r="B214" s="29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</row>
    <row r="215" spans="2:23" x14ac:dyDescent="0.25">
      <c r="B215" s="29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</row>
    <row r="216" spans="2:23" x14ac:dyDescent="0.25">
      <c r="B216" s="29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</row>
    <row r="217" spans="2:23" x14ac:dyDescent="0.25">
      <c r="B217" s="29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</row>
    <row r="218" spans="2:23" x14ac:dyDescent="0.25">
      <c r="B218" s="29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</row>
    <row r="219" spans="2:23" x14ac:dyDescent="0.25">
      <c r="B219" s="29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</row>
    <row r="220" spans="2:23" x14ac:dyDescent="0.25">
      <c r="B220" s="29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</row>
    <row r="221" spans="2:23" x14ac:dyDescent="0.25">
      <c r="B221" s="29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</row>
    <row r="222" spans="2:23" x14ac:dyDescent="0.25">
      <c r="B222" s="29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</row>
    <row r="223" spans="2:23" x14ac:dyDescent="0.25">
      <c r="B223" s="29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</row>
    <row r="224" spans="2:23" x14ac:dyDescent="0.25">
      <c r="B224" s="29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</row>
    <row r="225" spans="2:23" x14ac:dyDescent="0.25">
      <c r="B225" s="29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</row>
    <row r="226" spans="2:23" x14ac:dyDescent="0.25">
      <c r="B226" s="29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</row>
    <row r="227" spans="2:23" x14ac:dyDescent="0.25">
      <c r="B227" s="29"/>
    </row>
    <row r="228" spans="2:23" x14ac:dyDescent="0.25">
      <c r="B228" s="29"/>
    </row>
    <row r="229" spans="2:23" x14ac:dyDescent="0.25">
      <c r="B229" s="29"/>
    </row>
    <row r="230" spans="2:23" x14ac:dyDescent="0.25">
      <c r="B230" s="29"/>
    </row>
    <row r="231" spans="2:23" x14ac:dyDescent="0.25">
      <c r="B231" s="29"/>
    </row>
  </sheetData>
  <mergeCells count="25">
    <mergeCell ref="B186:D186"/>
    <mergeCell ref="H9:L9"/>
    <mergeCell ref="M9:O9"/>
    <mergeCell ref="P9:Q9"/>
    <mergeCell ref="U9:W9"/>
    <mergeCell ref="B174:S174"/>
    <mergeCell ref="B175:S175"/>
    <mergeCell ref="B176:S176"/>
    <mergeCell ref="B177:S177"/>
    <mergeCell ref="B172:S172"/>
    <mergeCell ref="R9:T9"/>
    <mergeCell ref="F7:F10"/>
    <mergeCell ref="G7:G10"/>
    <mergeCell ref="H7:W8"/>
    <mergeCell ref="B173:S173"/>
    <mergeCell ref="B7:B10"/>
    <mergeCell ref="A4:W4"/>
    <mergeCell ref="A5:W5"/>
    <mergeCell ref="B179:D179"/>
    <mergeCell ref="B184:D184"/>
    <mergeCell ref="B181:D181"/>
    <mergeCell ref="A7:A10"/>
    <mergeCell ref="C7:C10"/>
    <mergeCell ref="D7:D10"/>
    <mergeCell ref="E7:E10"/>
  </mergeCells>
  <pageMargins left="0.27559055118110237" right="0.15748031496062992" top="0.6692913385826772" bottom="0.35433070866141736" header="0.31496062992125984" footer="0.15748031496062992"/>
  <pageSetup paperSize="9" scale="45" fitToHeight="412" orientation="landscape" r:id="rId1"/>
  <headerFooter>
    <oddFooter>&amp;CСтр.&amp;P от &amp;N&amp;R&amp;D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1</vt:i4>
      </vt:variant>
    </vt:vector>
  </HeadingPairs>
  <TitlesOfParts>
    <vt:vector size="2" baseType="lpstr">
      <vt:lpstr>Sheet1</vt:lpstr>
      <vt:lpstr>Sheet1!Печат_заглавия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 Цолова</dc:creator>
  <cp:lastModifiedBy>7JTZF5J</cp:lastModifiedBy>
  <cp:lastPrinted>2021-02-22T12:30:56Z</cp:lastPrinted>
  <dcterms:created xsi:type="dcterms:W3CDTF">2015-02-06T12:34:28Z</dcterms:created>
  <dcterms:modified xsi:type="dcterms:W3CDTF">2021-09-13T08:08:27Z</dcterms:modified>
</cp:coreProperties>
</file>